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E00" lockStructure="1"/>
  <bookViews>
    <workbookView xWindow="-105" yWindow="-105" windowWidth="23250" windowHeight="12720"/>
  </bookViews>
  <sheets>
    <sheet name="Kalkulátor" sheetId="2" r:id="rId1"/>
    <sheet name="Minősítés" sheetId="1" state="hidden" r:id="rId2"/>
    <sheet name="BaseData" sheetId="3" state="hidden" r:id="rId3"/>
    <sheet name="Kalk" sheetId="4" state="hidden" r:id="rId4"/>
  </sheets>
  <definedNames>
    <definedName name="Dealgoal">Kalkulátor!$C$2</definedName>
    <definedName name="DealGoal_Data">BaseData!$C$2:$C$15</definedName>
    <definedName name="DealGoal_Tars">BaseData!$C$2</definedName>
    <definedName name="ExistingInst">Kalkulátor!$C$17</definedName>
    <definedName name="ExistingLoan">Kalkulátor!$C$21</definedName>
    <definedName name="FutamEll">Kalk!$N$2</definedName>
    <definedName name="Indulo_dijak">Kalk!$B$3</definedName>
    <definedName name="Installment">Kalk!$B$2</definedName>
    <definedName name="Jovir">Kalkulátor!$C$7</definedName>
    <definedName name="Kampany">Kalkulátor!$C$12</definedName>
    <definedName name="LoanAmount">Kalkulátor!$C$3</definedName>
    <definedName name="LTV">Kalk!$B$2</definedName>
    <definedName name="Napelem_Tenor">BaseData!$F$1:$F$10</definedName>
    <definedName name="No">BaseData!$E$3</definedName>
    <definedName name="_xlnm.Print_Area" localSheetId="0">Kalkulátor!$A$1:$K$29</definedName>
    <definedName name="OTF_Tenor">BaseData!$F$1:$F$10</definedName>
    <definedName name="Other_Tenor">BaseData!$G$1:$G$7</definedName>
    <definedName name="RealKamatláb">Kalk!$B$1</definedName>
    <definedName name="Tenor">Kalkulátor!$C$4</definedName>
    <definedName name="Yes_Or_No">BaseData!$E$2:$E$3</definedName>
  </definedNames>
  <calcPr calcId="145621"/>
</workbook>
</file>

<file path=xl/calcChain.xml><?xml version="1.0" encoding="utf-8"?>
<calcChain xmlns="http://schemas.openxmlformats.org/spreadsheetml/2006/main">
  <c r="N2" i="4" l="1"/>
  <c r="N3" i="4" l="1"/>
  <c r="N1" i="4"/>
  <c r="D2" i="4"/>
  <c r="D1" i="4"/>
  <c r="N4" i="4" l="1"/>
  <c r="O1" i="2"/>
  <c r="D3" i="4" l="1"/>
  <c r="B1" i="4" l="1"/>
  <c r="H2" i="2" s="1"/>
  <c r="I1" i="4"/>
  <c r="H2" i="4"/>
  <c r="J2" i="4" l="1"/>
  <c r="B2" i="4"/>
  <c r="H4" i="2" s="1"/>
  <c r="I311" i="4" l="1"/>
  <c r="I302" i="4"/>
  <c r="I355" i="4"/>
  <c r="I309" i="4"/>
  <c r="I307" i="4"/>
  <c r="I359" i="4"/>
  <c r="I323" i="4"/>
  <c r="I312" i="4"/>
  <c r="I303" i="4"/>
  <c r="I327" i="4"/>
  <c r="I308" i="4"/>
  <c r="I306" i="4"/>
  <c r="I356" i="4"/>
  <c r="I313" i="4"/>
  <c r="I324" i="4"/>
  <c r="I360" i="4"/>
  <c r="I339" i="4"/>
  <c r="I304" i="4"/>
  <c r="I310" i="4"/>
  <c r="I305" i="4"/>
  <c r="I340" i="4"/>
  <c r="I331" i="4"/>
  <c r="I354" i="4"/>
  <c r="I347" i="4"/>
  <c r="I315" i="4"/>
  <c r="I319" i="4"/>
  <c r="I348" i="4"/>
  <c r="I326" i="4"/>
  <c r="I351" i="4"/>
  <c r="I344" i="4"/>
  <c r="I343" i="4"/>
  <c r="I352" i="4"/>
  <c r="I316" i="4"/>
  <c r="I357" i="4"/>
  <c r="I332" i="4"/>
  <c r="I328" i="4"/>
  <c r="I342" i="4"/>
  <c r="I320" i="4"/>
  <c r="I358" i="4"/>
  <c r="I334" i="4"/>
  <c r="I341" i="4"/>
  <c r="I336" i="4"/>
  <c r="I335" i="4"/>
  <c r="I350" i="4"/>
  <c r="I318" i="4"/>
  <c r="I346" i="4"/>
  <c r="I330" i="4"/>
  <c r="I314" i="4"/>
  <c r="I329" i="4"/>
  <c r="I338" i="4"/>
  <c r="I322" i="4"/>
  <c r="I349" i="4"/>
  <c r="I361" i="4"/>
  <c r="I345" i="4"/>
  <c r="I321" i="4"/>
  <c r="I353" i="4"/>
  <c r="I337" i="4"/>
  <c r="I333" i="4"/>
  <c r="I317" i="4"/>
  <c r="I325" i="4"/>
  <c r="I284" i="4"/>
  <c r="I259" i="4"/>
  <c r="I282" i="4"/>
  <c r="I293" i="4"/>
  <c r="I292" i="4"/>
  <c r="I276" i="4"/>
  <c r="I260" i="4"/>
  <c r="I244" i="4"/>
  <c r="I299" i="4"/>
  <c r="I283" i="4"/>
  <c r="I267" i="4"/>
  <c r="I251" i="4"/>
  <c r="I290" i="4"/>
  <c r="I270" i="4"/>
  <c r="I250" i="4"/>
  <c r="I277" i="4"/>
  <c r="I273" i="4"/>
  <c r="I268" i="4"/>
  <c r="I291" i="4"/>
  <c r="I243" i="4"/>
  <c r="I262" i="4"/>
  <c r="I285" i="4"/>
  <c r="I288" i="4"/>
  <c r="I272" i="4"/>
  <c r="I256" i="4"/>
  <c r="I295" i="4"/>
  <c r="I279" i="4"/>
  <c r="I263" i="4"/>
  <c r="I247" i="4"/>
  <c r="I286" i="4"/>
  <c r="I266" i="4"/>
  <c r="I246" i="4"/>
  <c r="I257" i="4"/>
  <c r="I300" i="4"/>
  <c r="I252" i="4"/>
  <c r="I275" i="4"/>
  <c r="I298" i="4"/>
  <c r="I301" i="4"/>
  <c r="I296" i="4"/>
  <c r="I280" i="4"/>
  <c r="I264" i="4"/>
  <c r="I248" i="4"/>
  <c r="I287" i="4"/>
  <c r="I271" i="4"/>
  <c r="I255" i="4"/>
  <c r="I294" i="4"/>
  <c r="I278" i="4"/>
  <c r="I254" i="4"/>
  <c r="I274" i="4"/>
  <c r="I258" i="4"/>
  <c r="I242" i="4"/>
  <c r="I289" i="4"/>
  <c r="I265" i="4"/>
  <c r="I249" i="4"/>
  <c r="I281" i="4"/>
  <c r="I261" i="4"/>
  <c r="I245" i="4"/>
  <c r="I297" i="4"/>
  <c r="I269" i="4"/>
  <c r="I253" i="4"/>
  <c r="I122" i="4"/>
  <c r="I55" i="4"/>
  <c r="I54" i="4"/>
  <c r="I52" i="4"/>
  <c r="I43" i="4"/>
  <c r="I44" i="4"/>
  <c r="I102" i="4"/>
  <c r="I57" i="4"/>
  <c r="I20" i="4"/>
  <c r="I116" i="4"/>
  <c r="I86" i="4"/>
  <c r="I100" i="4"/>
  <c r="I63" i="4"/>
  <c r="I92" i="4"/>
  <c r="I3" i="4"/>
  <c r="I121" i="4"/>
  <c r="I112" i="4"/>
  <c r="I16" i="4"/>
  <c r="I67" i="4"/>
  <c r="I31" i="4"/>
  <c r="I104" i="4"/>
  <c r="I12" i="4"/>
  <c r="I51" i="4"/>
  <c r="I78" i="4"/>
  <c r="I48" i="4"/>
  <c r="I197" i="4"/>
  <c r="I40" i="4"/>
  <c r="I83" i="4"/>
  <c r="I39" i="4"/>
  <c r="I7" i="4"/>
  <c r="I32" i="4"/>
  <c r="I79" i="4"/>
  <c r="I94" i="4"/>
  <c r="I10" i="4"/>
  <c r="I41" i="4"/>
  <c r="I231" i="4"/>
  <c r="I25" i="4"/>
  <c r="I232" i="4"/>
  <c r="I90" i="4"/>
  <c r="I58" i="4"/>
  <c r="I120" i="4"/>
  <c r="I97" i="4"/>
  <c r="I33" i="4"/>
  <c r="I165" i="4"/>
  <c r="I205" i="4"/>
  <c r="I82" i="4"/>
  <c r="I50" i="4"/>
  <c r="I72" i="4"/>
  <c r="I113" i="4"/>
  <c r="I81" i="4"/>
  <c r="I49" i="4"/>
  <c r="I17" i="4"/>
  <c r="I223" i="4"/>
  <c r="I234" i="4"/>
  <c r="I145" i="4"/>
  <c r="I136" i="4"/>
  <c r="I200" i="4"/>
  <c r="I171" i="4"/>
  <c r="I46" i="4"/>
  <c r="I30" i="4"/>
  <c r="I14" i="4"/>
  <c r="I108" i="4"/>
  <c r="I60" i="4"/>
  <c r="I8" i="4"/>
  <c r="I109" i="4"/>
  <c r="I93" i="4"/>
  <c r="I77" i="4"/>
  <c r="I61" i="4"/>
  <c r="I45" i="4"/>
  <c r="I29" i="4"/>
  <c r="I13" i="4"/>
  <c r="I235" i="4"/>
  <c r="I213" i="4"/>
  <c r="I149" i="4"/>
  <c r="I230" i="4"/>
  <c r="I193" i="4"/>
  <c r="I241" i="4"/>
  <c r="I141" i="4"/>
  <c r="I168" i="4"/>
  <c r="I139" i="4"/>
  <c r="I206" i="4"/>
  <c r="I38" i="4"/>
  <c r="I22" i="4"/>
  <c r="I6" i="4"/>
  <c r="I84" i="4"/>
  <c r="I36" i="4"/>
  <c r="I117" i="4"/>
  <c r="I101" i="4"/>
  <c r="I85" i="4"/>
  <c r="I69" i="4"/>
  <c r="I53" i="4"/>
  <c r="I37" i="4"/>
  <c r="I21" i="4"/>
  <c r="I5" i="4"/>
  <c r="I227" i="4"/>
  <c r="I181" i="4"/>
  <c r="I238" i="4"/>
  <c r="I222" i="4"/>
  <c r="I161" i="4"/>
  <c r="I225" i="4"/>
  <c r="I169" i="4"/>
  <c r="I203" i="4"/>
  <c r="I174" i="4"/>
  <c r="I173" i="4"/>
  <c r="I224" i="4"/>
  <c r="I184" i="4"/>
  <c r="I219" i="4"/>
  <c r="I155" i="4"/>
  <c r="I190" i="4"/>
  <c r="I240" i="4"/>
  <c r="I216" i="4"/>
  <c r="I152" i="4"/>
  <c r="I187" i="4"/>
  <c r="I123" i="4"/>
  <c r="I158" i="4"/>
  <c r="I237" i="4"/>
  <c r="I221" i="4"/>
  <c r="I157" i="4"/>
  <c r="I236" i="4"/>
  <c r="I201" i="4"/>
  <c r="I208" i="4"/>
  <c r="I176" i="4"/>
  <c r="I144" i="4"/>
  <c r="I211" i="4"/>
  <c r="I179" i="4"/>
  <c r="I147" i="4"/>
  <c r="I214" i="4"/>
  <c r="I182" i="4"/>
  <c r="I150" i="4"/>
  <c r="I142" i="4"/>
  <c r="I129" i="4"/>
  <c r="I229" i="4"/>
  <c r="I189" i="4"/>
  <c r="I125" i="4"/>
  <c r="I228" i="4"/>
  <c r="I137" i="4"/>
  <c r="I192" i="4"/>
  <c r="I160" i="4"/>
  <c r="I128" i="4"/>
  <c r="I195" i="4"/>
  <c r="I163" i="4"/>
  <c r="I131" i="4"/>
  <c r="I198" i="4"/>
  <c r="I166" i="4"/>
  <c r="I134" i="4"/>
  <c r="I185" i="4"/>
  <c r="I220" i="4"/>
  <c r="I204" i="4"/>
  <c r="I188" i="4"/>
  <c r="I172" i="4"/>
  <c r="I156" i="4"/>
  <c r="I140" i="4"/>
  <c r="I124" i="4"/>
  <c r="I207" i="4"/>
  <c r="I191" i="4"/>
  <c r="I175" i="4"/>
  <c r="I159" i="4"/>
  <c r="I143" i="4"/>
  <c r="I127" i="4"/>
  <c r="I210" i="4"/>
  <c r="I194" i="4"/>
  <c r="I178" i="4"/>
  <c r="I162" i="4"/>
  <c r="I146" i="4"/>
  <c r="I130" i="4"/>
  <c r="I126" i="4"/>
  <c r="I217" i="4"/>
  <c r="I153" i="4"/>
  <c r="I212" i="4"/>
  <c r="I196" i="4"/>
  <c r="I180" i="4"/>
  <c r="I164" i="4"/>
  <c r="I148" i="4"/>
  <c r="I132" i="4"/>
  <c r="I215" i="4"/>
  <c r="I199" i="4"/>
  <c r="I183" i="4"/>
  <c r="I167" i="4"/>
  <c r="I151" i="4"/>
  <c r="I135" i="4"/>
  <c r="I218" i="4"/>
  <c r="I202" i="4"/>
  <c r="I186" i="4"/>
  <c r="I170" i="4"/>
  <c r="I154" i="4"/>
  <c r="I138" i="4"/>
  <c r="I68" i="4" l="1"/>
  <c r="I18" i="4"/>
  <c r="I98" i="4"/>
  <c r="I239" i="4"/>
  <c r="I24" i="4"/>
  <c r="I74" i="4"/>
  <c r="I133" i="4"/>
  <c r="I233" i="4"/>
  <c r="I62" i="4"/>
  <c r="I111" i="4"/>
  <c r="I23" i="4"/>
  <c r="I115" i="4"/>
  <c r="I73" i="4"/>
  <c r="I110" i="4"/>
  <c r="I56" i="4"/>
  <c r="I47" i="4"/>
  <c r="I64" i="4"/>
  <c r="I70" i="4"/>
  <c r="I27" i="4"/>
  <c r="I96" i="4"/>
  <c r="I9" i="4"/>
  <c r="I26" i="4"/>
  <c r="I11" i="4"/>
  <c r="I89" i="4"/>
  <c r="I28" i="4"/>
  <c r="I103" i="4"/>
  <c r="I19" i="4"/>
  <c r="I66" i="4"/>
  <c r="I209" i="4"/>
  <c r="I65" i="4"/>
  <c r="I34" i="4"/>
  <c r="I106" i="4"/>
  <c r="I177" i="4"/>
  <c r="I105" i="4"/>
  <c r="I118" i="4"/>
  <c r="I80" i="4"/>
  <c r="I59" i="4"/>
  <c r="I88" i="4"/>
  <c r="I42" i="4"/>
  <c r="I95" i="4"/>
  <c r="I15" i="4"/>
  <c r="I99" i="4"/>
  <c r="I226" i="4"/>
  <c r="I119" i="4"/>
  <c r="I4" i="4"/>
  <c r="I71" i="4"/>
  <c r="I35" i="4"/>
  <c r="I87" i="4"/>
  <c r="I91" i="4"/>
  <c r="I107" i="4"/>
  <c r="I114" i="4"/>
  <c r="I75" i="4"/>
  <c r="I76" i="4"/>
  <c r="I2" i="4"/>
  <c r="H3" i="2" l="1"/>
  <c r="K2" i="4"/>
  <c r="H3" i="4" l="1"/>
  <c r="J3" i="4" l="1"/>
  <c r="K3" i="4" s="1"/>
  <c r="H4" i="4" s="1"/>
  <c r="J4" i="4" s="1"/>
  <c r="K4" i="4" l="1"/>
  <c r="H5" i="4" s="1"/>
  <c r="J5" i="4" s="1"/>
  <c r="K5" i="4" l="1"/>
  <c r="H6" i="4" s="1"/>
  <c r="J6" i="4" s="1"/>
  <c r="K6" i="4" l="1"/>
  <c r="H7" i="4" s="1"/>
  <c r="J7" i="4" s="1"/>
  <c r="K7" i="4" l="1"/>
  <c r="H8" i="4" s="1"/>
  <c r="J8" i="4" s="1"/>
  <c r="K8" i="4" l="1"/>
  <c r="H9" i="4" s="1"/>
  <c r="J9" i="4" s="1"/>
  <c r="K9" i="4" l="1"/>
  <c r="H10" i="4" s="1"/>
  <c r="J10" i="4" s="1"/>
  <c r="K10" i="4" l="1"/>
  <c r="H11" i="4" s="1"/>
  <c r="J11" i="4" s="1"/>
  <c r="K11" i="4" l="1"/>
  <c r="H12" i="4" s="1"/>
  <c r="J12" i="4" s="1"/>
  <c r="K12" i="4" l="1"/>
  <c r="H13" i="4" s="1"/>
  <c r="J13" i="4" s="1"/>
  <c r="K13" i="4" l="1"/>
  <c r="H14" i="4" s="1"/>
  <c r="J14" i="4" s="1"/>
  <c r="K14" i="4" l="1"/>
  <c r="H15" i="4" s="1"/>
  <c r="J15" i="4" s="1"/>
  <c r="K15" i="4" l="1"/>
  <c r="H16" i="4" s="1"/>
  <c r="J16" i="4" s="1"/>
  <c r="K16" i="4" l="1"/>
  <c r="H17" i="4" s="1"/>
  <c r="J17" i="4" s="1"/>
  <c r="K17" i="4" l="1"/>
  <c r="H18" i="4" s="1"/>
  <c r="J18" i="4" s="1"/>
  <c r="K18" i="4" l="1"/>
  <c r="H19" i="4" s="1"/>
  <c r="J19" i="4" s="1"/>
  <c r="K19" i="4" l="1"/>
  <c r="H20" i="4" s="1"/>
  <c r="J20" i="4" s="1"/>
  <c r="K20" i="4" l="1"/>
  <c r="H21" i="4" s="1"/>
  <c r="J21" i="4" s="1"/>
  <c r="K21" i="4" l="1"/>
  <c r="H22" i="4" s="1"/>
  <c r="J22" i="4" s="1"/>
  <c r="K22" i="4" l="1"/>
  <c r="H23" i="4" s="1"/>
  <c r="J23" i="4" s="1"/>
  <c r="K23" i="4" l="1"/>
  <c r="H24" i="4" s="1"/>
  <c r="J24" i="4" s="1"/>
  <c r="K24" i="4" l="1"/>
  <c r="H25" i="4" s="1"/>
  <c r="J25" i="4" s="1"/>
  <c r="K25" i="4" l="1"/>
  <c r="H26" i="4" s="1"/>
  <c r="J26" i="4" s="1"/>
  <c r="K26" i="4" l="1"/>
  <c r="H27" i="4" s="1"/>
  <c r="J27" i="4" s="1"/>
  <c r="K27" i="4" l="1"/>
  <c r="H28" i="4" s="1"/>
  <c r="J28" i="4" s="1"/>
  <c r="K28" i="4" l="1"/>
  <c r="H29" i="4" s="1"/>
  <c r="J29" i="4" s="1"/>
  <c r="K29" i="4" l="1"/>
  <c r="H30" i="4" s="1"/>
  <c r="J30" i="4" s="1"/>
  <c r="K30" i="4" l="1"/>
  <c r="H31" i="4" s="1"/>
  <c r="J31" i="4" s="1"/>
  <c r="K31" i="4" l="1"/>
  <c r="H32" i="4" s="1"/>
  <c r="J32" i="4" s="1"/>
  <c r="K32" i="4" l="1"/>
  <c r="H33" i="4" s="1"/>
  <c r="J33" i="4" s="1"/>
  <c r="K33" i="4" l="1"/>
  <c r="H34" i="4" s="1"/>
  <c r="J34" i="4" s="1"/>
  <c r="K34" i="4" l="1"/>
  <c r="H35" i="4" s="1"/>
  <c r="J35" i="4" s="1"/>
  <c r="K35" i="4" l="1"/>
  <c r="H36" i="4" s="1"/>
  <c r="J36" i="4" s="1"/>
  <c r="K36" i="4" l="1"/>
  <c r="H37" i="4" s="1"/>
  <c r="J37" i="4" s="1"/>
  <c r="K37" i="4" l="1"/>
  <c r="H38" i="4" s="1"/>
  <c r="J38" i="4" s="1"/>
  <c r="K38" i="4" l="1"/>
  <c r="H39" i="4" s="1"/>
  <c r="J39" i="4" s="1"/>
  <c r="K39" i="4" l="1"/>
  <c r="H40" i="4" s="1"/>
  <c r="J40" i="4" s="1"/>
  <c r="K40" i="4" l="1"/>
  <c r="H41" i="4" s="1"/>
  <c r="J41" i="4" s="1"/>
  <c r="K41" i="4" l="1"/>
  <c r="H42" i="4" s="1"/>
  <c r="J42" i="4" s="1"/>
  <c r="K42" i="4" l="1"/>
  <c r="H43" i="4" s="1"/>
  <c r="J43" i="4" s="1"/>
  <c r="K43" i="4" l="1"/>
  <c r="H44" i="4" s="1"/>
  <c r="J44" i="4" s="1"/>
  <c r="K44" i="4" l="1"/>
  <c r="H45" i="4" s="1"/>
  <c r="J45" i="4" s="1"/>
  <c r="K45" i="4" l="1"/>
  <c r="H46" i="4" s="1"/>
  <c r="J46" i="4" s="1"/>
  <c r="K46" i="4" l="1"/>
  <c r="H47" i="4" s="1"/>
  <c r="J47" i="4" s="1"/>
  <c r="K47" i="4" l="1"/>
  <c r="H48" i="4" s="1"/>
  <c r="J48" i="4" s="1"/>
  <c r="K48" i="4" l="1"/>
  <c r="H49" i="4" s="1"/>
  <c r="J49" i="4" s="1"/>
  <c r="K49" i="4" l="1"/>
  <c r="H50" i="4" s="1"/>
  <c r="J50" i="4" s="1"/>
  <c r="K50" i="4" l="1"/>
  <c r="H51" i="4" s="1"/>
  <c r="J51" i="4" s="1"/>
  <c r="K51" i="4" l="1"/>
  <c r="H52" i="4" s="1"/>
  <c r="J52" i="4" s="1"/>
  <c r="K52" i="4" l="1"/>
  <c r="H53" i="4" s="1"/>
  <c r="J53" i="4" s="1"/>
  <c r="K53" i="4" l="1"/>
  <c r="H54" i="4" s="1"/>
  <c r="J54" i="4" s="1"/>
  <c r="K54" i="4" l="1"/>
  <c r="H55" i="4" s="1"/>
  <c r="J55" i="4" s="1"/>
  <c r="K55" i="4" l="1"/>
  <c r="H56" i="4" s="1"/>
  <c r="J56" i="4" s="1"/>
  <c r="K56" i="4" l="1"/>
  <c r="H57" i="4" s="1"/>
  <c r="J57" i="4" s="1"/>
  <c r="K57" i="4" l="1"/>
  <c r="H58" i="4" s="1"/>
  <c r="J58" i="4" s="1"/>
  <c r="K58" i="4" l="1"/>
  <c r="H59" i="4" s="1"/>
  <c r="J59" i="4" s="1"/>
  <c r="K59" i="4" l="1"/>
  <c r="H60" i="4" s="1"/>
  <c r="J60" i="4" s="1"/>
  <c r="K60" i="4" l="1"/>
  <c r="H61" i="4" s="1"/>
  <c r="J61" i="4" s="1"/>
  <c r="K61" i="4" l="1"/>
  <c r="H62" i="4" s="1"/>
  <c r="J62" i="4" s="1"/>
  <c r="K62" i="4" l="1"/>
  <c r="H63" i="4" s="1"/>
  <c r="J63" i="4" s="1"/>
  <c r="K63" i="4" l="1"/>
  <c r="H64" i="4" s="1"/>
  <c r="J64" i="4" s="1"/>
  <c r="K64" i="4" l="1"/>
  <c r="H65" i="4" s="1"/>
  <c r="J65" i="4" s="1"/>
  <c r="K65" i="4" l="1"/>
  <c r="H66" i="4" s="1"/>
  <c r="J66" i="4" s="1"/>
  <c r="K66" i="4" l="1"/>
  <c r="H67" i="4" s="1"/>
  <c r="J67" i="4" s="1"/>
  <c r="K67" i="4" l="1"/>
  <c r="H68" i="4" s="1"/>
  <c r="J68" i="4" s="1"/>
  <c r="K68" i="4" l="1"/>
  <c r="H69" i="4" s="1"/>
  <c r="J69" i="4" s="1"/>
  <c r="K69" i="4" l="1"/>
  <c r="H70" i="4" s="1"/>
  <c r="J70" i="4" s="1"/>
  <c r="K70" i="4" l="1"/>
  <c r="H71" i="4" s="1"/>
  <c r="J71" i="4" s="1"/>
  <c r="K71" i="4" l="1"/>
  <c r="H72" i="4" s="1"/>
  <c r="J72" i="4" s="1"/>
  <c r="K72" i="4" l="1"/>
  <c r="H73" i="4" s="1"/>
  <c r="J73" i="4" s="1"/>
  <c r="K73" i="4" l="1"/>
  <c r="H74" i="4" s="1"/>
  <c r="J74" i="4" s="1"/>
  <c r="K74" i="4" l="1"/>
  <c r="H75" i="4" s="1"/>
  <c r="J75" i="4" s="1"/>
  <c r="K75" i="4" l="1"/>
  <c r="H76" i="4" s="1"/>
  <c r="J76" i="4" s="1"/>
  <c r="K76" i="4" l="1"/>
  <c r="H77" i="4" s="1"/>
  <c r="J77" i="4" s="1"/>
  <c r="K77" i="4" l="1"/>
  <c r="H78" i="4" s="1"/>
  <c r="J78" i="4" s="1"/>
  <c r="K78" i="4" l="1"/>
  <c r="H79" i="4" s="1"/>
  <c r="J79" i="4" s="1"/>
  <c r="K79" i="4" l="1"/>
  <c r="H80" i="4" s="1"/>
  <c r="J80" i="4" s="1"/>
  <c r="K80" i="4" l="1"/>
  <c r="H81" i="4" s="1"/>
  <c r="J81" i="4" s="1"/>
  <c r="K81" i="4" l="1"/>
  <c r="H82" i="4" s="1"/>
  <c r="J82" i="4" s="1"/>
  <c r="K82" i="4" l="1"/>
  <c r="H83" i="4" s="1"/>
  <c r="J83" i="4" s="1"/>
  <c r="K83" i="4" l="1"/>
  <c r="H84" i="4" s="1"/>
  <c r="J84" i="4" s="1"/>
  <c r="K84" i="4" l="1"/>
  <c r="H85" i="4" s="1"/>
  <c r="J85" i="4" s="1"/>
  <c r="K85" i="4" l="1"/>
  <c r="H86" i="4" s="1"/>
  <c r="J86" i="4" s="1"/>
  <c r="K86" i="4" l="1"/>
  <c r="H87" i="4" s="1"/>
  <c r="J87" i="4" s="1"/>
  <c r="K87" i="4" l="1"/>
  <c r="H88" i="4" s="1"/>
  <c r="J88" i="4" s="1"/>
  <c r="K88" i="4" l="1"/>
  <c r="H89" i="4" s="1"/>
  <c r="J89" i="4" s="1"/>
  <c r="K89" i="4" l="1"/>
  <c r="H90" i="4" s="1"/>
  <c r="J90" i="4" s="1"/>
  <c r="K90" i="4" l="1"/>
  <c r="H91" i="4" s="1"/>
  <c r="J91" i="4" s="1"/>
  <c r="K91" i="4" l="1"/>
  <c r="H92" i="4" s="1"/>
  <c r="J92" i="4" s="1"/>
  <c r="K92" i="4" l="1"/>
  <c r="H93" i="4" s="1"/>
  <c r="J93" i="4" s="1"/>
  <c r="K93" i="4" l="1"/>
  <c r="H94" i="4" s="1"/>
  <c r="J94" i="4" s="1"/>
  <c r="K94" i="4" l="1"/>
  <c r="H95" i="4" s="1"/>
  <c r="J95" i="4" s="1"/>
  <c r="K95" i="4" l="1"/>
  <c r="H96" i="4" s="1"/>
  <c r="J96" i="4" s="1"/>
  <c r="K96" i="4" l="1"/>
  <c r="H97" i="4" s="1"/>
  <c r="J97" i="4" s="1"/>
  <c r="K97" i="4" l="1"/>
  <c r="H98" i="4" s="1"/>
  <c r="J98" i="4" s="1"/>
  <c r="K98" i="4" l="1"/>
  <c r="H99" i="4" s="1"/>
  <c r="J99" i="4" s="1"/>
  <c r="K99" i="4" l="1"/>
  <c r="H100" i="4" s="1"/>
  <c r="J100" i="4" s="1"/>
  <c r="K100" i="4" l="1"/>
  <c r="H101" i="4" s="1"/>
  <c r="J101" i="4" s="1"/>
  <c r="K101" i="4" l="1"/>
  <c r="H102" i="4" s="1"/>
  <c r="J102" i="4" s="1"/>
  <c r="K102" i="4" l="1"/>
  <c r="H103" i="4" s="1"/>
  <c r="J103" i="4" s="1"/>
  <c r="K103" i="4" l="1"/>
  <c r="H104" i="4" s="1"/>
  <c r="J104" i="4" s="1"/>
  <c r="K104" i="4" l="1"/>
  <c r="H105" i="4" s="1"/>
  <c r="J105" i="4" s="1"/>
  <c r="K105" i="4" l="1"/>
  <c r="H106" i="4" s="1"/>
  <c r="J106" i="4" s="1"/>
  <c r="K106" i="4" l="1"/>
  <c r="H107" i="4" s="1"/>
  <c r="J107" i="4" s="1"/>
  <c r="K107" i="4" l="1"/>
  <c r="H108" i="4" s="1"/>
  <c r="J108" i="4" s="1"/>
  <c r="K108" i="4" l="1"/>
  <c r="H109" i="4" s="1"/>
  <c r="J109" i="4" s="1"/>
  <c r="K109" i="4" l="1"/>
  <c r="H110" i="4" s="1"/>
  <c r="J110" i="4" s="1"/>
  <c r="K110" i="4" l="1"/>
  <c r="H111" i="4" s="1"/>
  <c r="J111" i="4" s="1"/>
  <c r="K111" i="4" l="1"/>
  <c r="H112" i="4" s="1"/>
  <c r="J112" i="4" s="1"/>
  <c r="K112" i="4" l="1"/>
  <c r="H113" i="4" s="1"/>
  <c r="J113" i="4" s="1"/>
  <c r="K113" i="4" l="1"/>
  <c r="H114" i="4" s="1"/>
  <c r="J114" i="4" s="1"/>
  <c r="K114" i="4" l="1"/>
  <c r="H115" i="4" s="1"/>
  <c r="J115" i="4" s="1"/>
  <c r="K115" i="4" l="1"/>
  <c r="H116" i="4" s="1"/>
  <c r="J116" i="4" s="1"/>
  <c r="K116" i="4" l="1"/>
  <c r="H117" i="4" s="1"/>
  <c r="J117" i="4" s="1"/>
  <c r="K117" i="4" l="1"/>
  <c r="H118" i="4" s="1"/>
  <c r="J118" i="4" s="1"/>
  <c r="K118" i="4" l="1"/>
  <c r="H119" i="4" s="1"/>
  <c r="J119" i="4" s="1"/>
  <c r="K119" i="4" l="1"/>
  <c r="H120" i="4" s="1"/>
  <c r="J120" i="4" s="1"/>
  <c r="K120" i="4" l="1"/>
  <c r="H121" i="4" s="1"/>
  <c r="J121" i="4" s="1"/>
  <c r="K121" i="4" l="1"/>
  <c r="H122" i="4" s="1"/>
  <c r="J122" i="4" s="1"/>
  <c r="K122" i="4" l="1"/>
  <c r="H123" i="4" s="1"/>
  <c r="J123" i="4" s="1"/>
  <c r="K123" i="4" l="1"/>
  <c r="H124" i="4" s="1"/>
  <c r="J124" i="4" s="1"/>
  <c r="K124" i="4" l="1"/>
  <c r="H125" i="4" s="1"/>
  <c r="J125" i="4" s="1"/>
  <c r="K125" i="4" l="1"/>
  <c r="H126" i="4" s="1"/>
  <c r="J126" i="4" s="1"/>
  <c r="K126" i="4" l="1"/>
  <c r="H127" i="4" s="1"/>
  <c r="J127" i="4" s="1"/>
  <c r="K127" i="4" l="1"/>
  <c r="H128" i="4" s="1"/>
  <c r="J128" i="4" s="1"/>
  <c r="K128" i="4" l="1"/>
  <c r="H129" i="4" s="1"/>
  <c r="J129" i="4" s="1"/>
  <c r="K129" i="4" l="1"/>
  <c r="H130" i="4" s="1"/>
  <c r="J130" i="4" s="1"/>
  <c r="K130" i="4" l="1"/>
  <c r="H131" i="4" s="1"/>
  <c r="J131" i="4" s="1"/>
  <c r="K131" i="4" l="1"/>
  <c r="H132" i="4" s="1"/>
  <c r="J132" i="4" s="1"/>
  <c r="K132" i="4" l="1"/>
  <c r="H133" i="4" s="1"/>
  <c r="J133" i="4" s="1"/>
  <c r="K133" i="4" l="1"/>
  <c r="H134" i="4" s="1"/>
  <c r="J134" i="4" s="1"/>
  <c r="K134" i="4" l="1"/>
  <c r="H135" i="4" s="1"/>
  <c r="J135" i="4" s="1"/>
  <c r="K135" i="4" l="1"/>
  <c r="H136" i="4" s="1"/>
  <c r="J136" i="4" s="1"/>
  <c r="K136" i="4" l="1"/>
  <c r="H137" i="4" s="1"/>
  <c r="J137" i="4" s="1"/>
  <c r="K137" i="4" l="1"/>
  <c r="H138" i="4" s="1"/>
  <c r="J138" i="4" s="1"/>
  <c r="K138" i="4" l="1"/>
  <c r="H139" i="4" s="1"/>
  <c r="J139" i="4" s="1"/>
  <c r="K139" i="4" l="1"/>
  <c r="H140" i="4" s="1"/>
  <c r="J140" i="4" s="1"/>
  <c r="K140" i="4" l="1"/>
  <c r="H141" i="4" s="1"/>
  <c r="J141" i="4" s="1"/>
  <c r="K141" i="4" l="1"/>
  <c r="H142" i="4" s="1"/>
  <c r="J142" i="4" s="1"/>
  <c r="K142" i="4" l="1"/>
  <c r="H143" i="4" s="1"/>
  <c r="J143" i="4" s="1"/>
  <c r="K143" i="4" l="1"/>
  <c r="H144" i="4" s="1"/>
  <c r="J144" i="4" s="1"/>
  <c r="K144" i="4" l="1"/>
  <c r="H145" i="4" s="1"/>
  <c r="J145" i="4" s="1"/>
  <c r="K145" i="4" l="1"/>
  <c r="H146" i="4" s="1"/>
  <c r="J146" i="4" s="1"/>
  <c r="K146" i="4" l="1"/>
  <c r="H147" i="4" s="1"/>
  <c r="J147" i="4" s="1"/>
  <c r="K147" i="4" l="1"/>
  <c r="H148" i="4" s="1"/>
  <c r="J148" i="4" s="1"/>
  <c r="K148" i="4" l="1"/>
  <c r="H149" i="4" s="1"/>
  <c r="J149" i="4" s="1"/>
  <c r="K149" i="4" l="1"/>
  <c r="H150" i="4" s="1"/>
  <c r="J150" i="4" s="1"/>
  <c r="K150" i="4" l="1"/>
  <c r="H151" i="4" s="1"/>
  <c r="J151" i="4" s="1"/>
  <c r="K151" i="4" l="1"/>
  <c r="H152" i="4" s="1"/>
  <c r="J152" i="4" s="1"/>
  <c r="K152" i="4" l="1"/>
  <c r="H153" i="4" s="1"/>
  <c r="J153" i="4" s="1"/>
  <c r="K153" i="4" l="1"/>
  <c r="H154" i="4" s="1"/>
  <c r="J154" i="4" s="1"/>
  <c r="K154" i="4" l="1"/>
  <c r="H155" i="4" s="1"/>
  <c r="J155" i="4" s="1"/>
  <c r="K155" i="4" l="1"/>
  <c r="H156" i="4" s="1"/>
  <c r="J156" i="4" s="1"/>
  <c r="K156" i="4" l="1"/>
  <c r="H157" i="4" s="1"/>
  <c r="J157" i="4" s="1"/>
  <c r="K157" i="4" l="1"/>
  <c r="H158" i="4" s="1"/>
  <c r="J158" i="4" s="1"/>
  <c r="K158" i="4" l="1"/>
  <c r="H159" i="4" s="1"/>
  <c r="J159" i="4" s="1"/>
  <c r="K159" i="4" l="1"/>
  <c r="H160" i="4" s="1"/>
  <c r="J160" i="4" s="1"/>
  <c r="K160" i="4" l="1"/>
  <c r="H161" i="4" s="1"/>
  <c r="J161" i="4" s="1"/>
  <c r="K161" i="4" l="1"/>
  <c r="H162" i="4" s="1"/>
  <c r="J162" i="4" s="1"/>
  <c r="K162" i="4" l="1"/>
  <c r="H163" i="4" s="1"/>
  <c r="J163" i="4" s="1"/>
  <c r="K163" i="4" l="1"/>
  <c r="H164" i="4" s="1"/>
  <c r="J164" i="4" s="1"/>
  <c r="K164" i="4" l="1"/>
  <c r="H165" i="4" s="1"/>
  <c r="J165" i="4" s="1"/>
  <c r="K165" i="4" l="1"/>
  <c r="H166" i="4" s="1"/>
  <c r="J166" i="4" s="1"/>
  <c r="K166" i="4" l="1"/>
  <c r="H167" i="4" s="1"/>
  <c r="J167" i="4" s="1"/>
  <c r="K167" i="4" l="1"/>
  <c r="H168" i="4" s="1"/>
  <c r="J168" i="4" s="1"/>
  <c r="K168" i="4" l="1"/>
  <c r="H169" i="4" s="1"/>
  <c r="J169" i="4" s="1"/>
  <c r="K169" i="4" l="1"/>
  <c r="H170" i="4" s="1"/>
  <c r="J170" i="4" s="1"/>
  <c r="K170" i="4" l="1"/>
  <c r="H171" i="4" s="1"/>
  <c r="J171" i="4" s="1"/>
  <c r="K171" i="4" l="1"/>
  <c r="H172" i="4" s="1"/>
  <c r="J172" i="4" s="1"/>
  <c r="K172" i="4" l="1"/>
  <c r="H173" i="4" s="1"/>
  <c r="J173" i="4" s="1"/>
  <c r="K173" i="4" l="1"/>
  <c r="H174" i="4" s="1"/>
  <c r="J174" i="4" s="1"/>
  <c r="K174" i="4" l="1"/>
  <c r="H175" i="4" s="1"/>
  <c r="J175" i="4" s="1"/>
  <c r="K175" i="4" l="1"/>
  <c r="H176" i="4" s="1"/>
  <c r="J176" i="4" s="1"/>
  <c r="K176" i="4" l="1"/>
  <c r="H177" i="4" s="1"/>
  <c r="J177" i="4" s="1"/>
  <c r="K177" i="4" l="1"/>
  <c r="H178" i="4" s="1"/>
  <c r="J178" i="4" s="1"/>
  <c r="K178" i="4" l="1"/>
  <c r="H179" i="4" s="1"/>
  <c r="J179" i="4" s="1"/>
  <c r="K179" i="4" l="1"/>
  <c r="H180" i="4" s="1"/>
  <c r="J180" i="4" s="1"/>
  <c r="K180" i="4" l="1"/>
  <c r="H181" i="4" s="1"/>
  <c r="J181" i="4" s="1"/>
  <c r="K181" i="4" l="1"/>
  <c r="H182" i="4" s="1"/>
  <c r="J182" i="4" s="1"/>
  <c r="K182" i="4" l="1"/>
  <c r="H183" i="4" s="1"/>
  <c r="J183" i="4" s="1"/>
  <c r="K183" i="4" l="1"/>
  <c r="H184" i="4" s="1"/>
  <c r="J184" i="4" s="1"/>
  <c r="K184" i="4" l="1"/>
  <c r="H185" i="4" s="1"/>
  <c r="J185" i="4" s="1"/>
  <c r="K185" i="4" l="1"/>
  <c r="H186" i="4" s="1"/>
  <c r="J186" i="4" s="1"/>
  <c r="K186" i="4" l="1"/>
  <c r="H187" i="4" s="1"/>
  <c r="J187" i="4" s="1"/>
  <c r="K187" i="4" l="1"/>
  <c r="H188" i="4" s="1"/>
  <c r="J188" i="4" s="1"/>
  <c r="K188" i="4" l="1"/>
  <c r="H189" i="4" s="1"/>
  <c r="J189" i="4" s="1"/>
  <c r="K189" i="4" l="1"/>
  <c r="H190" i="4" s="1"/>
  <c r="J190" i="4" s="1"/>
  <c r="K190" i="4" l="1"/>
  <c r="H191" i="4" s="1"/>
  <c r="J191" i="4" s="1"/>
  <c r="K191" i="4" l="1"/>
  <c r="H192" i="4" s="1"/>
  <c r="J192" i="4" s="1"/>
  <c r="K192" i="4" l="1"/>
  <c r="H193" i="4" s="1"/>
  <c r="J193" i="4" s="1"/>
  <c r="K193" i="4" l="1"/>
  <c r="H194" i="4" s="1"/>
  <c r="J194" i="4" s="1"/>
  <c r="K194" i="4" l="1"/>
  <c r="H195" i="4" s="1"/>
  <c r="J195" i="4" s="1"/>
  <c r="K195" i="4" l="1"/>
  <c r="H196" i="4" s="1"/>
  <c r="J196" i="4" s="1"/>
  <c r="K196" i="4" l="1"/>
  <c r="H197" i="4" s="1"/>
  <c r="J197" i="4" s="1"/>
  <c r="K197" i="4" l="1"/>
  <c r="H198" i="4" s="1"/>
  <c r="J198" i="4" s="1"/>
  <c r="K198" i="4" l="1"/>
  <c r="H199" i="4" s="1"/>
  <c r="J199" i="4" s="1"/>
  <c r="K199" i="4" l="1"/>
  <c r="H200" i="4" s="1"/>
  <c r="J200" i="4" s="1"/>
  <c r="K200" i="4" l="1"/>
  <c r="H201" i="4" s="1"/>
  <c r="J201" i="4" s="1"/>
  <c r="K201" i="4" l="1"/>
  <c r="H202" i="4" s="1"/>
  <c r="J202" i="4" s="1"/>
  <c r="K202" i="4" l="1"/>
  <c r="H203" i="4" s="1"/>
  <c r="J203" i="4" s="1"/>
  <c r="K203" i="4" l="1"/>
  <c r="H204" i="4" s="1"/>
  <c r="J204" i="4" s="1"/>
  <c r="K204" i="4" l="1"/>
  <c r="H205" i="4" s="1"/>
  <c r="J205" i="4" s="1"/>
  <c r="K205" i="4" l="1"/>
  <c r="H206" i="4" s="1"/>
  <c r="J206" i="4" s="1"/>
  <c r="K206" i="4" l="1"/>
  <c r="H207" i="4" s="1"/>
  <c r="J207" i="4" s="1"/>
  <c r="K207" i="4" l="1"/>
  <c r="H208" i="4" s="1"/>
  <c r="J208" i="4" s="1"/>
  <c r="K208" i="4" l="1"/>
  <c r="H209" i="4" s="1"/>
  <c r="J209" i="4" s="1"/>
  <c r="K209" i="4" l="1"/>
  <c r="H210" i="4" s="1"/>
  <c r="J210" i="4" s="1"/>
  <c r="K210" i="4" l="1"/>
  <c r="H211" i="4" s="1"/>
  <c r="J211" i="4" s="1"/>
  <c r="K211" i="4" l="1"/>
  <c r="H212" i="4" s="1"/>
  <c r="J212" i="4" s="1"/>
  <c r="K212" i="4" l="1"/>
  <c r="H213" i="4" s="1"/>
  <c r="J213" i="4" s="1"/>
  <c r="K213" i="4" l="1"/>
  <c r="H214" i="4" s="1"/>
  <c r="J214" i="4" s="1"/>
  <c r="K214" i="4" l="1"/>
  <c r="H215" i="4" s="1"/>
  <c r="J215" i="4" s="1"/>
  <c r="K215" i="4" l="1"/>
  <c r="H216" i="4" s="1"/>
  <c r="J216" i="4" s="1"/>
  <c r="K216" i="4" l="1"/>
  <c r="H217" i="4" s="1"/>
  <c r="J217" i="4" s="1"/>
  <c r="K217" i="4" l="1"/>
  <c r="H218" i="4" s="1"/>
  <c r="J218" i="4" s="1"/>
  <c r="K218" i="4" l="1"/>
  <c r="H219" i="4" s="1"/>
  <c r="J219" i="4" s="1"/>
  <c r="K219" i="4" l="1"/>
  <c r="H220" i="4" s="1"/>
  <c r="J220" i="4" s="1"/>
  <c r="K220" i="4" l="1"/>
  <c r="H221" i="4" s="1"/>
  <c r="J221" i="4" s="1"/>
  <c r="K221" i="4" l="1"/>
  <c r="H222" i="4" s="1"/>
  <c r="J222" i="4" s="1"/>
  <c r="K222" i="4" l="1"/>
  <c r="H223" i="4" s="1"/>
  <c r="J223" i="4" s="1"/>
  <c r="K223" i="4" l="1"/>
  <c r="H224" i="4" s="1"/>
  <c r="J224" i="4" s="1"/>
  <c r="K224" i="4" l="1"/>
  <c r="H225" i="4" s="1"/>
  <c r="J225" i="4" s="1"/>
  <c r="K225" i="4" l="1"/>
  <c r="H226" i="4" s="1"/>
  <c r="J226" i="4" s="1"/>
  <c r="K226" i="4" l="1"/>
  <c r="H227" i="4" s="1"/>
  <c r="J227" i="4" s="1"/>
  <c r="K227" i="4" l="1"/>
  <c r="H228" i="4" s="1"/>
  <c r="J228" i="4" s="1"/>
  <c r="K228" i="4" l="1"/>
  <c r="H229" i="4" s="1"/>
  <c r="J229" i="4" s="1"/>
  <c r="K229" i="4" l="1"/>
  <c r="H230" i="4" s="1"/>
  <c r="J230" i="4" s="1"/>
  <c r="K230" i="4" l="1"/>
  <c r="H231" i="4" s="1"/>
  <c r="J231" i="4" s="1"/>
  <c r="K231" i="4" l="1"/>
  <c r="H232" i="4" s="1"/>
  <c r="J232" i="4" s="1"/>
  <c r="K232" i="4" l="1"/>
  <c r="H233" i="4" s="1"/>
  <c r="J233" i="4" s="1"/>
  <c r="K233" i="4" l="1"/>
  <c r="H234" i="4" s="1"/>
  <c r="J234" i="4" s="1"/>
  <c r="K234" i="4" l="1"/>
  <c r="H235" i="4" s="1"/>
  <c r="J235" i="4" s="1"/>
  <c r="K235" i="4" l="1"/>
  <c r="H236" i="4" s="1"/>
  <c r="J236" i="4" s="1"/>
  <c r="K236" i="4" l="1"/>
  <c r="H237" i="4" s="1"/>
  <c r="J237" i="4" s="1"/>
  <c r="K237" i="4" l="1"/>
  <c r="H238" i="4" s="1"/>
  <c r="J238" i="4" s="1"/>
  <c r="K238" i="4" l="1"/>
  <c r="H239" i="4" s="1"/>
  <c r="J239" i="4" s="1"/>
  <c r="K239" i="4" l="1"/>
  <c r="H240" i="4" s="1"/>
  <c r="J240" i="4" s="1"/>
  <c r="K240" i="4" l="1"/>
  <c r="H241" i="4" s="1"/>
  <c r="J241" i="4" s="1"/>
  <c r="K241" i="4" l="1"/>
  <c r="H242" i="4" s="1"/>
  <c r="J242" i="4" s="1"/>
  <c r="K242" i="4" l="1"/>
  <c r="H243" i="4" s="1"/>
  <c r="J243" i="4" s="1"/>
  <c r="K243" i="4" l="1"/>
  <c r="H244" i="4" s="1"/>
  <c r="J244" i="4" s="1"/>
  <c r="K244" i="4" l="1"/>
  <c r="H245" i="4" s="1"/>
  <c r="J245" i="4" s="1"/>
  <c r="K245" i="4" l="1"/>
  <c r="H246" i="4" s="1"/>
  <c r="J246" i="4" s="1"/>
  <c r="K246" i="4" l="1"/>
  <c r="H247" i="4" s="1"/>
  <c r="J247" i="4" s="1"/>
  <c r="K247" i="4" l="1"/>
  <c r="H248" i="4" s="1"/>
  <c r="J248" i="4" s="1"/>
  <c r="K248" i="4" l="1"/>
  <c r="H249" i="4" s="1"/>
  <c r="J249" i="4" s="1"/>
  <c r="K249" i="4" l="1"/>
  <c r="H250" i="4" s="1"/>
  <c r="J250" i="4" s="1"/>
  <c r="K250" i="4" l="1"/>
  <c r="H251" i="4" s="1"/>
  <c r="J251" i="4" s="1"/>
  <c r="K251" i="4" l="1"/>
  <c r="H252" i="4" s="1"/>
  <c r="J252" i="4" s="1"/>
  <c r="K252" i="4" l="1"/>
  <c r="H253" i="4" s="1"/>
  <c r="J253" i="4" s="1"/>
  <c r="K253" i="4" l="1"/>
  <c r="H254" i="4" s="1"/>
  <c r="J254" i="4" s="1"/>
  <c r="K254" i="4" l="1"/>
  <c r="H255" i="4" s="1"/>
  <c r="J255" i="4" s="1"/>
  <c r="K255" i="4" l="1"/>
  <c r="H256" i="4" s="1"/>
  <c r="J256" i="4" s="1"/>
  <c r="K256" i="4" l="1"/>
  <c r="H257" i="4" s="1"/>
  <c r="J257" i="4" s="1"/>
  <c r="K257" i="4" l="1"/>
  <c r="H258" i="4" s="1"/>
  <c r="J258" i="4" s="1"/>
  <c r="K258" i="4" l="1"/>
  <c r="H259" i="4" s="1"/>
  <c r="J259" i="4" s="1"/>
  <c r="K259" i="4" l="1"/>
  <c r="H260" i="4" s="1"/>
  <c r="J260" i="4" s="1"/>
  <c r="K260" i="4" l="1"/>
  <c r="H261" i="4" s="1"/>
  <c r="J261" i="4" s="1"/>
  <c r="K261" i="4" l="1"/>
  <c r="H262" i="4" s="1"/>
  <c r="J262" i="4" s="1"/>
  <c r="K262" i="4" l="1"/>
  <c r="H263" i="4" s="1"/>
  <c r="J263" i="4" s="1"/>
  <c r="K263" i="4" l="1"/>
  <c r="H264" i="4" s="1"/>
  <c r="J264" i="4" s="1"/>
  <c r="K264" i="4" l="1"/>
  <c r="H265" i="4" s="1"/>
  <c r="J265" i="4" s="1"/>
  <c r="K265" i="4" l="1"/>
  <c r="H266" i="4" s="1"/>
  <c r="J266" i="4" s="1"/>
  <c r="K266" i="4" l="1"/>
  <c r="H267" i="4" s="1"/>
  <c r="J267" i="4" s="1"/>
  <c r="K267" i="4" l="1"/>
  <c r="H268" i="4" s="1"/>
  <c r="J268" i="4" s="1"/>
  <c r="K268" i="4" l="1"/>
  <c r="H269" i="4" s="1"/>
  <c r="J269" i="4" s="1"/>
  <c r="K269" i="4" l="1"/>
  <c r="H270" i="4" s="1"/>
  <c r="J270" i="4" s="1"/>
  <c r="K270" i="4" l="1"/>
  <c r="H271" i="4" s="1"/>
  <c r="J271" i="4" s="1"/>
  <c r="K271" i="4" l="1"/>
  <c r="H272" i="4" s="1"/>
  <c r="J272" i="4" s="1"/>
  <c r="K272" i="4" l="1"/>
  <c r="H273" i="4" s="1"/>
  <c r="J273" i="4" s="1"/>
  <c r="K273" i="4" l="1"/>
  <c r="H274" i="4" s="1"/>
  <c r="J274" i="4" s="1"/>
  <c r="K274" i="4" l="1"/>
  <c r="H275" i="4" s="1"/>
  <c r="J275" i="4" s="1"/>
  <c r="K275" i="4" l="1"/>
  <c r="H276" i="4" s="1"/>
  <c r="J276" i="4" s="1"/>
  <c r="K276" i="4" l="1"/>
  <c r="H277" i="4" s="1"/>
  <c r="J277" i="4" s="1"/>
  <c r="K277" i="4" l="1"/>
  <c r="H278" i="4" s="1"/>
  <c r="J278" i="4" s="1"/>
  <c r="K278" i="4" l="1"/>
  <c r="H279" i="4" s="1"/>
  <c r="J279" i="4" s="1"/>
  <c r="K279" i="4" l="1"/>
  <c r="H280" i="4" s="1"/>
  <c r="J280" i="4" s="1"/>
  <c r="K280" i="4" l="1"/>
  <c r="H281" i="4" s="1"/>
  <c r="J281" i="4" s="1"/>
  <c r="K281" i="4" l="1"/>
  <c r="H282" i="4" s="1"/>
  <c r="J282" i="4" s="1"/>
  <c r="K282" i="4" l="1"/>
  <c r="H283" i="4" s="1"/>
  <c r="J283" i="4" s="1"/>
  <c r="K283" i="4" l="1"/>
  <c r="H284" i="4" s="1"/>
  <c r="J284" i="4" s="1"/>
  <c r="K284" i="4" l="1"/>
  <c r="H285" i="4" s="1"/>
  <c r="J285" i="4" s="1"/>
  <c r="K285" i="4" l="1"/>
  <c r="H286" i="4" s="1"/>
  <c r="J286" i="4" s="1"/>
  <c r="K286" i="4" l="1"/>
  <c r="H287" i="4" s="1"/>
  <c r="J287" i="4" s="1"/>
  <c r="K287" i="4" l="1"/>
  <c r="H288" i="4" s="1"/>
  <c r="J288" i="4" s="1"/>
  <c r="K288" i="4" l="1"/>
  <c r="H289" i="4" s="1"/>
  <c r="J289" i="4" s="1"/>
  <c r="K289" i="4" l="1"/>
  <c r="H290" i="4" s="1"/>
  <c r="J290" i="4" s="1"/>
  <c r="K290" i="4" l="1"/>
  <c r="H291" i="4" s="1"/>
  <c r="J291" i="4" s="1"/>
  <c r="K291" i="4" l="1"/>
  <c r="H292" i="4" s="1"/>
  <c r="J292" i="4" s="1"/>
  <c r="K292" i="4" l="1"/>
  <c r="H293" i="4" s="1"/>
  <c r="J293" i="4" s="1"/>
  <c r="K293" i="4" l="1"/>
  <c r="H294" i="4" s="1"/>
  <c r="J294" i="4" s="1"/>
  <c r="K294" i="4" l="1"/>
  <c r="H295" i="4" s="1"/>
  <c r="J295" i="4" s="1"/>
  <c r="K295" i="4" l="1"/>
  <c r="H296" i="4" s="1"/>
  <c r="J296" i="4" s="1"/>
  <c r="K296" i="4" l="1"/>
  <c r="H297" i="4" s="1"/>
  <c r="J297" i="4" s="1"/>
  <c r="K297" i="4" l="1"/>
  <c r="H298" i="4" s="1"/>
  <c r="J298" i="4" s="1"/>
  <c r="K298" i="4" l="1"/>
  <c r="H299" i="4" s="1"/>
  <c r="J299" i="4" s="1"/>
  <c r="K299" i="4" l="1"/>
  <c r="H300" i="4" s="1"/>
  <c r="J300" i="4" s="1"/>
  <c r="K300" i="4" l="1"/>
  <c r="H301" i="4" s="1"/>
  <c r="J301" i="4" s="1"/>
  <c r="K301" i="4" l="1"/>
  <c r="H302" i="4" s="1"/>
  <c r="J302" i="4" s="1"/>
  <c r="K302" i="4" l="1"/>
  <c r="H303" i="4" s="1"/>
  <c r="J303" i="4" s="1"/>
  <c r="K303" i="4" l="1"/>
  <c r="H304" i="4" s="1"/>
  <c r="J304" i="4" s="1"/>
  <c r="K304" i="4" l="1"/>
  <c r="H305" i="4" s="1"/>
  <c r="J305" i="4" s="1"/>
  <c r="K305" i="4" l="1"/>
  <c r="H306" i="4" s="1"/>
  <c r="J306" i="4" s="1"/>
  <c r="K306" i="4" l="1"/>
  <c r="H307" i="4" s="1"/>
  <c r="J307" i="4" s="1"/>
  <c r="K307" i="4" l="1"/>
  <c r="H308" i="4" s="1"/>
  <c r="J308" i="4" s="1"/>
  <c r="K308" i="4" l="1"/>
  <c r="H309" i="4" s="1"/>
  <c r="J309" i="4" s="1"/>
  <c r="K309" i="4" l="1"/>
  <c r="H310" i="4" s="1"/>
  <c r="J310" i="4" s="1"/>
  <c r="K310" i="4" l="1"/>
  <c r="H311" i="4" s="1"/>
  <c r="J311" i="4" s="1"/>
  <c r="K311" i="4" l="1"/>
  <c r="H312" i="4" s="1"/>
  <c r="J312" i="4" s="1"/>
  <c r="K312" i="4" l="1"/>
  <c r="H313" i="4" s="1"/>
  <c r="J313" i="4" s="1"/>
  <c r="K313" i="4" l="1"/>
  <c r="H314" i="4" s="1"/>
  <c r="J314" i="4" s="1"/>
  <c r="K314" i="4" l="1"/>
  <c r="H315" i="4" s="1"/>
  <c r="J315" i="4" s="1"/>
  <c r="K315" i="4" l="1"/>
  <c r="H316" i="4" s="1"/>
  <c r="J316" i="4" s="1"/>
  <c r="K316" i="4" l="1"/>
  <c r="H317" i="4" s="1"/>
  <c r="J317" i="4" s="1"/>
  <c r="K317" i="4" l="1"/>
  <c r="H318" i="4" s="1"/>
  <c r="J318" i="4" s="1"/>
  <c r="K318" i="4" l="1"/>
  <c r="H319" i="4" s="1"/>
  <c r="J319" i="4" s="1"/>
  <c r="K319" i="4" l="1"/>
  <c r="H320" i="4" s="1"/>
  <c r="J320" i="4" s="1"/>
  <c r="K320" i="4" l="1"/>
  <c r="H321" i="4" s="1"/>
  <c r="J321" i="4" s="1"/>
  <c r="K321" i="4" l="1"/>
  <c r="H322" i="4" s="1"/>
  <c r="J322" i="4" s="1"/>
  <c r="K322" i="4" l="1"/>
  <c r="H323" i="4" s="1"/>
  <c r="J323" i="4" s="1"/>
  <c r="K323" i="4" l="1"/>
  <c r="H324" i="4" s="1"/>
  <c r="J324" i="4" s="1"/>
  <c r="K324" i="4" l="1"/>
  <c r="H325" i="4" s="1"/>
  <c r="J325" i="4" s="1"/>
  <c r="K325" i="4" l="1"/>
  <c r="H326" i="4" s="1"/>
  <c r="J326" i="4" s="1"/>
  <c r="K326" i="4" l="1"/>
  <c r="H327" i="4" s="1"/>
  <c r="J327" i="4" s="1"/>
  <c r="K327" i="4" l="1"/>
  <c r="H328" i="4" s="1"/>
  <c r="J328" i="4" s="1"/>
  <c r="K328" i="4" l="1"/>
  <c r="H329" i="4" s="1"/>
  <c r="J329" i="4" s="1"/>
  <c r="K329" i="4" l="1"/>
  <c r="H330" i="4" s="1"/>
  <c r="J330" i="4" s="1"/>
  <c r="K330" i="4" l="1"/>
  <c r="H331" i="4" s="1"/>
  <c r="J331" i="4" s="1"/>
  <c r="K331" i="4" l="1"/>
  <c r="H332" i="4" s="1"/>
  <c r="J332" i="4" s="1"/>
  <c r="K332" i="4" l="1"/>
  <c r="H333" i="4" s="1"/>
  <c r="J333" i="4" s="1"/>
  <c r="K333" i="4" l="1"/>
  <c r="H334" i="4" s="1"/>
  <c r="J334" i="4" s="1"/>
  <c r="K334" i="4" l="1"/>
  <c r="H335" i="4" s="1"/>
  <c r="J335" i="4" s="1"/>
  <c r="K335" i="4" l="1"/>
  <c r="H336" i="4" s="1"/>
  <c r="J336" i="4" s="1"/>
  <c r="K336" i="4" l="1"/>
  <c r="H337" i="4" s="1"/>
  <c r="J337" i="4" s="1"/>
  <c r="K337" i="4" l="1"/>
  <c r="H338" i="4" s="1"/>
  <c r="J338" i="4" s="1"/>
  <c r="K338" i="4" l="1"/>
  <c r="H339" i="4" s="1"/>
  <c r="J339" i="4" s="1"/>
  <c r="K339" i="4" l="1"/>
  <c r="H340" i="4" s="1"/>
  <c r="J340" i="4" s="1"/>
  <c r="K340" i="4" l="1"/>
  <c r="H341" i="4" s="1"/>
  <c r="J341" i="4" s="1"/>
  <c r="K341" i="4" l="1"/>
  <c r="H342" i="4" s="1"/>
  <c r="J342" i="4" s="1"/>
  <c r="K342" i="4" l="1"/>
  <c r="H343" i="4" s="1"/>
  <c r="J343" i="4" s="1"/>
  <c r="K343" i="4" l="1"/>
  <c r="H344" i="4" s="1"/>
  <c r="J344" i="4" s="1"/>
  <c r="K344" i="4" l="1"/>
  <c r="H345" i="4" s="1"/>
  <c r="J345" i="4" s="1"/>
  <c r="K345" i="4" l="1"/>
  <c r="H346" i="4" s="1"/>
  <c r="J346" i="4" s="1"/>
  <c r="K346" i="4" l="1"/>
  <c r="H347" i="4" s="1"/>
  <c r="J347" i="4" s="1"/>
  <c r="K347" i="4" l="1"/>
  <c r="H348" i="4" s="1"/>
  <c r="J348" i="4" s="1"/>
  <c r="K348" i="4" l="1"/>
  <c r="H349" i="4" s="1"/>
  <c r="J349" i="4" s="1"/>
  <c r="K349" i="4" l="1"/>
  <c r="H350" i="4" s="1"/>
  <c r="J350" i="4" s="1"/>
  <c r="K350" i="4" l="1"/>
  <c r="H351" i="4" s="1"/>
  <c r="J351" i="4" s="1"/>
  <c r="K351" i="4" l="1"/>
  <c r="H352" i="4" s="1"/>
  <c r="J352" i="4" s="1"/>
  <c r="K352" i="4" l="1"/>
  <c r="H353" i="4" s="1"/>
  <c r="J353" i="4" s="1"/>
  <c r="K353" i="4" l="1"/>
  <c r="H354" i="4" s="1"/>
  <c r="J354" i="4" s="1"/>
  <c r="K354" i="4" l="1"/>
  <c r="H355" i="4" s="1"/>
  <c r="J355" i="4" s="1"/>
  <c r="K355" i="4" l="1"/>
  <c r="H356" i="4" s="1"/>
  <c r="J356" i="4" s="1"/>
  <c r="K356" i="4" l="1"/>
  <c r="H357" i="4" s="1"/>
  <c r="J357" i="4" s="1"/>
  <c r="K357" i="4" l="1"/>
  <c r="H358" i="4" s="1"/>
  <c r="J358" i="4" s="1"/>
  <c r="K358" i="4" l="1"/>
  <c r="H359" i="4" s="1"/>
  <c r="J359" i="4" s="1"/>
  <c r="K359" i="4" l="1"/>
  <c r="H360" i="4" s="1"/>
  <c r="J360" i="4" s="1"/>
  <c r="K360" i="4" l="1"/>
  <c r="H361" i="4" s="1"/>
  <c r="J361" i="4" l="1"/>
  <c r="K361" i="4" s="1"/>
</calcChain>
</file>

<file path=xl/sharedStrings.xml><?xml version="1.0" encoding="utf-8"?>
<sst xmlns="http://schemas.openxmlformats.org/spreadsheetml/2006/main" count="69" uniqueCount="58">
  <si>
    <t>A1</t>
  </si>
  <si>
    <t>A2</t>
  </si>
  <si>
    <t>A3</t>
  </si>
  <si>
    <t>B1</t>
  </si>
  <si>
    <t>B2</t>
  </si>
  <si>
    <t>B3</t>
  </si>
  <si>
    <t>C1</t>
  </si>
  <si>
    <t>C2</t>
  </si>
  <si>
    <t>C3</t>
  </si>
  <si>
    <t>Folyósítási díj %</t>
  </si>
  <si>
    <t>Folyósítási díj max</t>
  </si>
  <si>
    <t>Hitelcél:</t>
  </si>
  <si>
    <t>Kölcsön összege:</t>
  </si>
  <si>
    <t>Futamidő (hónap)</t>
  </si>
  <si>
    <t>Yes_Or_No</t>
  </si>
  <si>
    <t>Igen</t>
  </si>
  <si>
    <t>Nem</t>
  </si>
  <si>
    <t>Törlesztőrészlet:</t>
  </si>
  <si>
    <t>Törlesztőrészlet</t>
  </si>
  <si>
    <t>THM</t>
  </si>
  <si>
    <t>Hónapok száma</t>
  </si>
  <si>
    <t>Év</t>
  </si>
  <si>
    <t>Nyitó tőke</t>
  </si>
  <si>
    <t>Havi kamat</t>
  </si>
  <si>
    <t>Havi megfizetett tőke</t>
  </si>
  <si>
    <t>Indulódíj összesen</t>
  </si>
  <si>
    <r>
      <t xml:space="preserve">Kamatláb (évi)
</t>
    </r>
    <r>
      <rPr>
        <b/>
        <sz val="8"/>
        <color theme="1"/>
        <rFont val="Times New Roman"/>
        <family val="1"/>
        <charset val="238"/>
      </rPr>
      <t>(Kedvezménnyel csökkentett)</t>
    </r>
  </si>
  <si>
    <t>Hitelcél</t>
  </si>
  <si>
    <t>Futamidő</t>
  </si>
  <si>
    <t>Összesítve</t>
  </si>
  <si>
    <t>Jövedelmi adatok</t>
  </si>
  <si>
    <t>Kölcsönösszeg</t>
  </si>
  <si>
    <t>HitelösszegKat</t>
  </si>
  <si>
    <t>Vállalt jóváírás kat</t>
  </si>
  <si>
    <t>Árazási kategória</t>
  </si>
  <si>
    <t>RealKamatláb</t>
  </si>
  <si>
    <t>DealGoal_Data</t>
  </si>
  <si>
    <t>autóvásárlás</t>
  </si>
  <si>
    <t>műszaki/háztartási cikk vásárlás</t>
  </si>
  <si>
    <t>mindennapi kiadások</t>
  </si>
  <si>
    <t>családi esemény</t>
  </si>
  <si>
    <t>utazás</t>
  </si>
  <si>
    <t xml:space="preserve">tanulmányok </t>
  </si>
  <si>
    <t>orvosi kezelés</t>
  </si>
  <si>
    <t>ingatlan vásárlás</t>
  </si>
  <si>
    <t>adósságrendezés</t>
  </si>
  <si>
    <t>Személyi kölcsön (standard)</t>
  </si>
  <si>
    <t>Más bank, vagy 100 ezer alatt</t>
  </si>
  <si>
    <t>MagNet Bankba érkező jövedelem</t>
  </si>
  <si>
    <t>Havi vállalt jóváírás összege Magnet számlára</t>
  </si>
  <si>
    <t>Futamidő max</t>
  </si>
  <si>
    <t>napelem finanszírozás</t>
  </si>
  <si>
    <t>Hitelösszeg</t>
  </si>
  <si>
    <t>A pontosabb eredményért töltse ki a "Havi vállalt jóváírás összege Magnet számlára" mezőt!</t>
  </si>
  <si>
    <t>elektromos (házi) autótöltő rendszer/állomás</t>
  </si>
  <si>
    <t>napelem és elektromos (házi) autótöltő rendszer/állomás</t>
  </si>
  <si>
    <t>lakásfelújítás (támogatott)</t>
  </si>
  <si>
    <t>ingatlan felújítás (támogatással nem érintett)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</si>
</sst>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Ft&quot;;[Red]\-#,##0\ &quot;Ft&quot;"/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#,##0\ &quot;Ft&quot;"/>
    <numFmt numFmtId="165" formatCode="_(&quot;Ft&quot;* #,##0_);_(&quot;Ft&quot;* \(#,##0\);_(&quot;Ft&quot;* &quot;-&quot;_);_(@_)"/>
    <numFmt numFmtId="166" formatCode="0.0%"/>
    <numFmt numFmtId="167" formatCode="General&quot; év&quot;"/>
    <numFmt numFmtId="168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C4DE9E"/>
        </stop>
      </gradientFill>
    </fill>
    <fill>
      <patternFill patternType="solid">
        <fgColor theme="0" tint="-0.14999847407452621"/>
        <bgColor indexed="64"/>
      </patternFill>
    </fill>
    <fill>
      <gradientFill>
        <stop position="0">
          <color rgb="FFE5F0D4"/>
        </stop>
        <stop position="1">
          <color theme="0"/>
        </stop>
      </gradientFill>
    </fill>
    <fill>
      <patternFill patternType="solid">
        <fgColor rgb="FF9BBB59"/>
        <bgColor indexed="64"/>
      </patternFill>
    </fill>
    <fill>
      <patternFill patternType="solid">
        <fgColor rgb="FFCDDDAC"/>
        <bgColor indexed="64"/>
      </patternFill>
    </fill>
    <fill>
      <patternFill patternType="solid">
        <fgColor rgb="FFE6EED5"/>
        <bgColor indexed="64"/>
      </patternFill>
    </fill>
  </fills>
  <borders count="18">
    <border>
      <left/>
      <right/>
      <top/>
      <bottom/>
      <diagonal/>
    </border>
    <border>
      <left style="thin">
        <color rgb="FF76B70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double">
        <color rgb="FFFF0000"/>
      </right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164" fontId="3" fillId="2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2" xfId="0" applyBorder="1"/>
    <xf numFmtId="0" fontId="6" fillId="0" borderId="2" xfId="0" applyFont="1" applyBorder="1" applyProtection="1">
      <protection hidden="1"/>
    </xf>
    <xf numFmtId="164" fontId="0" fillId="0" borderId="2" xfId="0" applyNumberFormat="1" applyBorder="1"/>
    <xf numFmtId="167" fontId="0" fillId="0" borderId="0" xfId="0" applyNumberFormat="1"/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6" fontId="0" fillId="0" borderId="0" xfId="0" applyNumberFormat="1"/>
    <xf numFmtId="0" fontId="0" fillId="0" borderId="0" xfId="0"/>
    <xf numFmtId="0" fontId="0" fillId="0" borderId="0" xfId="0" quotePrefix="1"/>
    <xf numFmtId="10" fontId="0" fillId="0" borderId="0" xfId="0" applyNumberFormat="1"/>
    <xf numFmtId="164" fontId="11" fillId="6" borderId="10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5" fillId="2" borderId="1" xfId="0" applyNumberFormat="1" applyFont="1" applyFill="1" applyBorder="1" applyAlignment="1" applyProtection="1">
      <alignment horizontal="left" vertical="center" indent="1"/>
      <protection hidden="1"/>
    </xf>
    <xf numFmtId="166" fontId="5" fillId="2" borderId="1" xfId="0" applyNumberFormat="1" applyFont="1" applyFill="1" applyBorder="1" applyAlignment="1" applyProtection="1">
      <alignment horizontal="left" vertical="center" indent="1"/>
      <protection hidden="1"/>
    </xf>
    <xf numFmtId="164" fontId="12" fillId="2" borderId="1" xfId="0" applyNumberFormat="1" applyFont="1" applyFill="1" applyBorder="1" applyAlignment="1" applyProtection="1">
      <alignment horizontal="left" vertical="center" indent="1"/>
      <protection hidden="1"/>
    </xf>
    <xf numFmtId="0" fontId="3" fillId="3" borderId="0" xfId="0" quotePrefix="1" applyFont="1" applyFill="1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0" fillId="5" borderId="15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quotePrefix="1"/>
    <xf numFmtId="0" fontId="11" fillId="6" borderId="10" xfId="0" applyNumberFormat="1" applyFont="1" applyFill="1" applyBorder="1" applyAlignment="1">
      <alignment horizontal="center" vertical="center" wrapText="1"/>
    </xf>
    <xf numFmtId="0" fontId="11" fillId="7" borderId="10" xfId="0" applyNumberFormat="1" applyFont="1" applyFill="1" applyBorder="1" applyAlignment="1">
      <alignment horizontal="center" vertical="center" wrapText="1"/>
    </xf>
    <xf numFmtId="164" fontId="10" fillId="5" borderId="11" xfId="16" applyNumberFormat="1" applyFont="1" applyFill="1" applyBorder="1" applyAlignment="1">
      <alignment vertical="center" wrapText="1"/>
    </xf>
    <xf numFmtId="164" fontId="10" fillId="5" borderId="16" xfId="0" applyNumberFormat="1" applyFont="1" applyFill="1" applyBorder="1" applyAlignment="1">
      <alignment horizontal="center" vertical="center" wrapText="1"/>
    </xf>
    <xf numFmtId="164" fontId="10" fillId="5" borderId="0" xfId="0" applyNumberFormat="1" applyFont="1" applyFill="1" applyBorder="1" applyAlignment="1">
      <alignment horizontal="center" vertical="center" wrapText="1"/>
    </xf>
    <xf numFmtId="164" fontId="10" fillId="5" borderId="13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 applyProtection="1">
      <alignment horizontal="left" vertical="center" indent="1"/>
      <protection locked="0"/>
    </xf>
    <xf numFmtId="0" fontId="3" fillId="3" borderId="17" xfId="0" applyFont="1" applyFill="1" applyBorder="1" applyProtection="1">
      <protection hidden="1"/>
    </xf>
    <xf numFmtId="10" fontId="11" fillId="7" borderId="10" xfId="0" applyNumberFormat="1" applyFont="1" applyFill="1" applyBorder="1" applyAlignment="1">
      <alignment horizontal="center" vertical="center" wrapText="1"/>
    </xf>
    <xf numFmtId="10" fontId="11" fillId="6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Border="1" applyAlignment="1" applyProtection="1">
      <alignment horizontal="left" vertical="center" wrapText="1" indent="1"/>
      <protection hidden="1"/>
    </xf>
    <xf numFmtId="0" fontId="8" fillId="3" borderId="0" xfId="0" applyFont="1" applyFill="1" applyAlignment="1" applyProtection="1">
      <alignment vertical="top" wrapText="1"/>
      <protection hidden="1"/>
    </xf>
    <xf numFmtId="0" fontId="9" fillId="4" borderId="3" xfId="0" applyFont="1" applyFill="1" applyBorder="1" applyAlignment="1" applyProtection="1">
      <alignment horizontal="left" vertical="center" wrapText="1" indent="1"/>
      <protection hidden="1"/>
    </xf>
    <xf numFmtId="0" fontId="9" fillId="4" borderId="4" xfId="0" applyFont="1" applyFill="1" applyBorder="1" applyAlignment="1" applyProtection="1">
      <alignment horizontal="left" vertical="center" wrapText="1" indent="1"/>
      <protection hidden="1"/>
    </xf>
    <xf numFmtId="0" fontId="9" fillId="4" borderId="5" xfId="0" applyFont="1" applyFill="1" applyBorder="1" applyAlignment="1" applyProtection="1">
      <alignment horizontal="left" vertical="center" wrapText="1" indent="1"/>
      <protection hidden="1"/>
    </xf>
    <xf numFmtId="0" fontId="9" fillId="4" borderId="6" xfId="0" applyFont="1" applyFill="1" applyBorder="1" applyAlignment="1" applyProtection="1">
      <alignment horizontal="left" vertical="center" wrapText="1" indent="1"/>
      <protection hidden="1"/>
    </xf>
    <xf numFmtId="0" fontId="9" fillId="4" borderId="7" xfId="0" applyFont="1" applyFill="1" applyBorder="1" applyAlignment="1" applyProtection="1">
      <alignment horizontal="left" vertical="center" wrapText="1" indent="1"/>
      <protection hidden="1"/>
    </xf>
    <xf numFmtId="0" fontId="9" fillId="4" borderId="8" xfId="0" applyFont="1" applyFill="1" applyBorder="1" applyAlignment="1" applyProtection="1">
      <alignment horizontal="left" vertical="center" wrapText="1" inden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</cellXfs>
  <cellStyles count="28">
    <cellStyle name="Ezres 2" xfId="1"/>
    <cellStyle name="Ezres 2 2" xfId="2"/>
    <cellStyle name="Ezres 2 2 2" xfId="24"/>
    <cellStyle name="Ezres 2 2 3" xfId="18"/>
    <cellStyle name="Ezres 2 3" xfId="3"/>
    <cellStyle name="Ezres 2 3 2" xfId="25"/>
    <cellStyle name="Ezres 2 3 3" xfId="19"/>
    <cellStyle name="Ezres 2 4" xfId="23"/>
    <cellStyle name="Ezres 2 5" xfId="17"/>
    <cellStyle name="Ezres 3" xfId="4"/>
    <cellStyle name="Ezres 3 2" xfId="26"/>
    <cellStyle name="Ezres 3 3" xfId="22"/>
    <cellStyle name="Ezres 4" xfId="20"/>
    <cellStyle name="Normál" xfId="0" builtinId="0"/>
    <cellStyle name="Normál 2" xfId="5"/>
    <cellStyle name="Normál 3" xfId="6"/>
    <cellStyle name="Normál 3 2" xfId="7"/>
    <cellStyle name="Normál 3 3" xfId="8"/>
    <cellStyle name="Normál 4" xfId="9"/>
    <cellStyle name="Normál 5" xfId="10"/>
    <cellStyle name="Pénznem [0] 2" xfId="11"/>
    <cellStyle name="Pénznem [0] 2 2" xfId="27"/>
    <cellStyle name="Pénznem [0] 2 3" xfId="21"/>
    <cellStyle name="Pénznem [0] 3" xfId="15"/>
    <cellStyle name="Százalék" xfId="16" builtinId="5"/>
    <cellStyle name="Százalék 2" xfId="12"/>
    <cellStyle name="Százalék 2 2" xfId="13"/>
    <cellStyle name="Százalék 2 3" xfId="14"/>
  </cellStyles>
  <dxfs count="3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CC"/>
      <color rgb="FFE5F0D4"/>
      <color rgb="FFC4DE9E"/>
      <color rgb="FF76B7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5</xdr:row>
      <xdr:rowOff>45720</xdr:rowOff>
    </xdr:from>
    <xdr:to>
      <xdr:col>7</xdr:col>
      <xdr:colOff>1195712</xdr:colOff>
      <xdr:row>13</xdr:row>
      <xdr:rowOff>167640</xdr:rowOff>
    </xdr:to>
    <xdr:pic>
      <xdr:nvPicPr>
        <xdr:cNvPr id="4" name="Kép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744980"/>
          <a:ext cx="2704472" cy="19583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áblázat1" displayName="Táblázat1" ref="C1:D15" totalsRowShown="0">
  <autoFilter ref="C1:D15"/>
  <tableColumns count="2">
    <tableColumn id="1" name="DealGoal_Data"/>
    <tableColumn id="3" name="Futamidő max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B1:O38"/>
  <sheetViews>
    <sheetView tabSelected="1" zoomScaleNormal="100" workbookViewId="0">
      <selection activeCell="C2" sqref="C2"/>
    </sheetView>
  </sheetViews>
  <sheetFormatPr defaultColWidth="9.140625" defaultRowHeight="15" x14ac:dyDescent="0.25"/>
  <cols>
    <col min="1" max="1" width="4.7109375" style="14" customWidth="1"/>
    <col min="2" max="2" width="39.28515625" style="14" customWidth="1"/>
    <col min="3" max="3" width="36.7109375" style="14" customWidth="1"/>
    <col min="4" max="5" width="3" style="14" customWidth="1"/>
    <col min="6" max="6" width="12.7109375" style="14" bestFit="1" customWidth="1"/>
    <col min="7" max="7" width="12.7109375" style="14" customWidth="1"/>
    <col min="8" max="8" width="21.42578125" style="14" bestFit="1" customWidth="1"/>
    <col min="9" max="10" width="9.140625" style="14"/>
    <col min="11" max="11" width="6.85546875" style="14" customWidth="1"/>
    <col min="12" max="14" width="9.140625" style="14"/>
    <col min="15" max="15" width="9.7109375" style="14" bestFit="1" customWidth="1"/>
    <col min="16" max="16384" width="9.140625" style="14"/>
  </cols>
  <sheetData>
    <row r="1" spans="2:15" x14ac:dyDescent="0.25">
      <c r="O1" s="14">
        <f>IFERROR(INDEX(Táblázat1[Futamidő max],MATCH(Dealgoal,DealGoal_Data,0)),84)</f>
        <v>84</v>
      </c>
    </row>
    <row r="2" spans="2:15" ht="30" customHeight="1" x14ac:dyDescent="0.25">
      <c r="B2" s="26" t="s">
        <v>11</v>
      </c>
      <c r="C2" s="46" t="s">
        <v>37</v>
      </c>
      <c r="D2" s="7"/>
      <c r="F2" s="56" t="s">
        <v>26</v>
      </c>
      <c r="G2" s="56"/>
      <c r="H2" s="22">
        <f>IF(Kalk!N4=0,RealKamatláb,"")</f>
        <v>0.17799999999999999</v>
      </c>
      <c r="J2" s="48"/>
      <c r="K2" s="48"/>
      <c r="L2" s="48"/>
      <c r="M2" s="48"/>
    </row>
    <row r="3" spans="2:15" ht="30" customHeight="1" x14ac:dyDescent="0.25">
      <c r="B3" s="8" t="s">
        <v>12</v>
      </c>
      <c r="C3" s="9">
        <v>2000000</v>
      </c>
      <c r="D3" s="7"/>
      <c r="F3" s="56" t="s">
        <v>19</v>
      </c>
      <c r="G3" s="56"/>
      <c r="H3" s="23">
        <f>IF(Kalk!N4=0,IFERROR(POWER((IRR(Kalk!I1:I361,0.01)+1),12)-1,""),"")</f>
        <v>0.19617454375541055</v>
      </c>
      <c r="J3" s="48"/>
      <c r="K3" s="48"/>
      <c r="L3" s="48"/>
      <c r="M3" s="48"/>
    </row>
    <row r="4" spans="2:15" ht="30" customHeight="1" x14ac:dyDescent="0.25">
      <c r="B4" s="8" t="s">
        <v>13</v>
      </c>
      <c r="C4" s="42">
        <v>5</v>
      </c>
      <c r="D4" s="7"/>
      <c r="F4" s="56" t="s">
        <v>17</v>
      </c>
      <c r="G4" s="56"/>
      <c r="H4" s="24">
        <f>IF(Kalk!N4=0,IF(Installment=0,"",Installment),"")</f>
        <v>50838.246431118889</v>
      </c>
    </row>
    <row r="5" spans="2:15" ht="30" customHeight="1" x14ac:dyDescent="0.25">
      <c r="F5" s="25"/>
      <c r="H5" s="25"/>
    </row>
    <row r="6" spans="2:15" x14ac:dyDescent="0.25">
      <c r="B6" s="55" t="s">
        <v>30</v>
      </c>
      <c r="C6" s="55"/>
      <c r="D6" s="7"/>
    </row>
    <row r="7" spans="2:15" ht="30" customHeight="1" x14ac:dyDescent="0.25">
      <c r="B7" s="8" t="s">
        <v>49</v>
      </c>
      <c r="C7" s="9">
        <v>0</v>
      </c>
      <c r="D7" s="7"/>
    </row>
    <row r="8" spans="2:15" x14ac:dyDescent="0.25">
      <c r="C8" s="43"/>
      <c r="F8" s="47"/>
      <c r="G8" s="47"/>
      <c r="H8" s="47"/>
      <c r="I8" s="47"/>
      <c r="J8" s="47"/>
      <c r="K8" s="47"/>
    </row>
    <row r="9" spans="2:15" x14ac:dyDescent="0.25">
      <c r="C9" s="43"/>
      <c r="F9" s="47"/>
      <c r="G9" s="47"/>
      <c r="H9" s="47"/>
      <c r="I9" s="47"/>
      <c r="J9" s="47"/>
      <c r="K9" s="47"/>
    </row>
    <row r="10" spans="2:15" x14ac:dyDescent="0.25">
      <c r="B10" s="49" t="s">
        <v>53</v>
      </c>
      <c r="C10" s="50"/>
      <c r="D10" s="50"/>
      <c r="E10" s="51"/>
      <c r="F10" s="47"/>
      <c r="G10" s="47"/>
      <c r="H10" s="47"/>
      <c r="I10" s="47"/>
      <c r="J10" s="47"/>
      <c r="K10" s="47"/>
    </row>
    <row r="11" spans="2:15" ht="15" customHeight="1" x14ac:dyDescent="0.25">
      <c r="B11" s="52"/>
      <c r="C11" s="53"/>
      <c r="D11" s="53"/>
      <c r="E11" s="54"/>
      <c r="F11" s="47"/>
      <c r="G11" s="47"/>
      <c r="H11" s="47"/>
      <c r="I11" s="47"/>
      <c r="J11" s="47"/>
      <c r="K11" s="47"/>
    </row>
    <row r="12" spans="2:15" ht="30" customHeight="1" x14ac:dyDescent="0.25">
      <c r="F12" s="47"/>
      <c r="G12" s="47"/>
      <c r="H12" s="47"/>
      <c r="I12" s="47"/>
      <c r="J12" s="47"/>
      <c r="K12" s="47"/>
    </row>
    <row r="13" spans="2:15" ht="13.9" x14ac:dyDescent="0.25">
      <c r="B13" s="15"/>
      <c r="F13" s="47"/>
      <c r="G13" s="47"/>
      <c r="H13" s="47"/>
      <c r="I13" s="47"/>
      <c r="J13" s="47"/>
      <c r="K13" s="47"/>
    </row>
    <row r="14" spans="2:15" ht="15" customHeight="1" x14ac:dyDescent="0.25"/>
    <row r="15" spans="2:15" ht="15" customHeight="1" x14ac:dyDescent="0.25"/>
    <row r="16" spans="2:15" ht="13.9" x14ac:dyDescent="0.25">
      <c r="B16" s="15"/>
      <c r="C16" s="15"/>
      <c r="D16" s="15"/>
    </row>
    <row r="17" spans="2:4" ht="13.9" x14ac:dyDescent="0.25">
      <c r="B17" s="15"/>
      <c r="C17" s="15"/>
      <c r="D17" s="15"/>
    </row>
    <row r="18" spans="2:4" ht="13.9" x14ac:dyDescent="0.25">
      <c r="B18" s="15"/>
      <c r="C18" s="15"/>
      <c r="D18" s="15"/>
    </row>
    <row r="19" spans="2:4" ht="13.9" x14ac:dyDescent="0.25">
      <c r="B19" s="15"/>
      <c r="C19" s="15"/>
      <c r="D19" s="15"/>
    </row>
    <row r="20" spans="2:4" ht="13.9" x14ac:dyDescent="0.25">
      <c r="B20" s="15"/>
      <c r="C20" s="15"/>
      <c r="D20" s="15"/>
    </row>
    <row r="21" spans="2:4" ht="13.9" x14ac:dyDescent="0.25">
      <c r="B21" s="15"/>
      <c r="C21" s="15"/>
      <c r="D21" s="15"/>
    </row>
    <row r="22" spans="2:4" ht="13.9" x14ac:dyDescent="0.25">
      <c r="B22" s="15"/>
      <c r="C22" s="15"/>
      <c r="D22" s="15"/>
    </row>
    <row r="38" spans="2:2" x14ac:dyDescent="0.25">
      <c r="B38" s="25"/>
    </row>
  </sheetData>
  <sheetProtection password="9E00" sheet="1" objects="1" scenarios="1" selectLockedCells="1"/>
  <mergeCells count="10">
    <mergeCell ref="F13:K13"/>
    <mergeCell ref="F12:K12"/>
    <mergeCell ref="J2:M3"/>
    <mergeCell ref="B10:E11"/>
    <mergeCell ref="B6:C6"/>
    <mergeCell ref="F2:G2"/>
    <mergeCell ref="F4:G4"/>
    <mergeCell ref="F10:K11"/>
    <mergeCell ref="F8:K9"/>
    <mergeCell ref="F3:G3"/>
  </mergeCells>
  <conditionalFormatting sqref="C2">
    <cfRule type="containsBlanks" priority="8" stopIfTrue="1">
      <formula>LEN(TRIM(C2))=0</formula>
    </cfRule>
  </conditionalFormatting>
  <conditionalFormatting sqref="B10:E11">
    <cfRule type="expression" dxfId="2" priority="35">
      <formula>$C$7&gt;0</formula>
    </cfRule>
  </conditionalFormatting>
  <conditionalFormatting sqref="C8:C9">
    <cfRule type="expression" dxfId="1" priority="36">
      <formula>$C$7&gt;0</formula>
    </cfRule>
  </conditionalFormatting>
  <conditionalFormatting sqref="C4">
    <cfRule type="expression" dxfId="0" priority="1">
      <formula>FutamEll="NOK"</formula>
    </cfRule>
  </conditionalFormatting>
  <dataValidations count="4">
    <dataValidation type="whole" allowBlank="1" showInputMessage="1" showErrorMessage="1" errorTitle="Hibás összeg" error="A kölcsön összeg 1 - 5 millió közötti egész szám lehet!" sqref="C3">
      <formula1>1000000</formula1>
      <formula2>5000000</formula2>
    </dataValidation>
    <dataValidation type="list" allowBlank="1" sqref="C4">
      <formula1>IF(OR(Dealgoal="napelem finanszírozás",Dealgoal="elektromos (házi) autótöltő rendszer/állomás",Dealgoal="napelem és elektromos (házi) autótöltő rendszer/állomás"),Napelem_Tenor,IF(Dealgoal="lakásfelújítás (támogatott)",OTF_Tenor,Other_Tenor))</formula1>
    </dataValidation>
    <dataValidation type="list" allowBlank="1" showInputMessage="1" showErrorMessage="1" sqref="C2">
      <formula1>DealGoal_Data</formula1>
    </dataValidation>
    <dataValidation type="whole" operator="greaterThanOrEqual" allowBlank="1" showInputMessage="1" showErrorMessage="1" errorTitle="Helytelen adat" error="Kérem, egész számot írjon ide!" sqref="C7">
      <formula1>0</formula1>
    </dataValidation>
  </dataValidation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D"/>
  <dimension ref="A1:E19"/>
  <sheetViews>
    <sheetView workbookViewId="0">
      <selection activeCell="N2" sqref="N2"/>
    </sheetView>
  </sheetViews>
  <sheetFormatPr defaultColWidth="31" defaultRowHeight="15" x14ac:dyDescent="0.25"/>
  <cols>
    <col min="1" max="1" width="21" customWidth="1"/>
    <col min="2" max="3" width="15.7109375" customWidth="1"/>
    <col min="4" max="4" width="16.7109375" bestFit="1" customWidth="1"/>
    <col min="5" max="5" width="15.7109375" customWidth="1"/>
  </cols>
  <sheetData>
    <row r="1" spans="1:5" ht="48" thickBot="1" x14ac:dyDescent="0.3">
      <c r="A1" s="27" t="s">
        <v>31</v>
      </c>
      <c r="B1" s="41" t="s">
        <v>47</v>
      </c>
      <c r="C1" s="57" t="s">
        <v>48</v>
      </c>
      <c r="D1" s="58"/>
      <c r="E1" s="17"/>
    </row>
    <row r="2" spans="1:5" ht="16.149999999999999" thickTop="1" x14ac:dyDescent="0.3">
      <c r="A2" s="28">
        <v>0</v>
      </c>
      <c r="B2" s="38">
        <v>100000</v>
      </c>
      <c r="C2" s="39">
        <v>250000</v>
      </c>
      <c r="D2" s="40">
        <v>100000000</v>
      </c>
      <c r="E2" s="17"/>
    </row>
    <row r="3" spans="1:5" ht="16.5" thickBot="1" x14ac:dyDescent="0.3">
      <c r="A3" s="37">
        <v>1300001</v>
      </c>
      <c r="B3" s="35" t="s">
        <v>6</v>
      </c>
      <c r="C3" s="35" t="s">
        <v>3</v>
      </c>
      <c r="D3" s="35" t="s">
        <v>0</v>
      </c>
      <c r="E3" s="17"/>
    </row>
    <row r="4" spans="1:5" ht="16.5" thickBot="1" x14ac:dyDescent="0.3">
      <c r="A4" s="37">
        <v>3300001</v>
      </c>
      <c r="B4" s="36" t="s">
        <v>7</v>
      </c>
      <c r="C4" s="36" t="s">
        <v>4</v>
      </c>
      <c r="D4" s="36" t="s">
        <v>1</v>
      </c>
      <c r="E4" s="17"/>
    </row>
    <row r="5" spans="1:5" ht="16.149999999999999" thickBot="1" x14ac:dyDescent="0.35">
      <c r="A5" s="37">
        <v>10000000</v>
      </c>
      <c r="B5" s="35" t="s">
        <v>8</v>
      </c>
      <c r="C5" s="35" t="s">
        <v>5</v>
      </c>
      <c r="D5" s="35" t="s">
        <v>2</v>
      </c>
      <c r="E5" s="17"/>
    </row>
    <row r="8" spans="1:5" s="1" customFormat="1" ht="45" x14ac:dyDescent="0.25">
      <c r="B8" s="31" t="s">
        <v>46</v>
      </c>
      <c r="C8" s="32" t="s">
        <v>51</v>
      </c>
      <c r="D8" s="30"/>
      <c r="E8" s="30"/>
    </row>
    <row r="9" spans="1:5" ht="16.5" thickBot="1" x14ac:dyDescent="0.3">
      <c r="A9" t="s">
        <v>0</v>
      </c>
      <c r="B9" s="45">
        <v>0.11799999999999999</v>
      </c>
      <c r="C9" s="45">
        <v>9.8000000000000004E-2</v>
      </c>
      <c r="D9" s="30"/>
      <c r="E9" s="30"/>
    </row>
    <row r="10" spans="1:5" ht="16.5" thickBot="1" x14ac:dyDescent="0.3">
      <c r="A10" t="s">
        <v>1</v>
      </c>
      <c r="B10" s="44">
        <v>9.8000000000000004E-2</v>
      </c>
      <c r="C10" s="44">
        <v>7.8E-2</v>
      </c>
      <c r="D10" s="30"/>
      <c r="E10" s="30"/>
    </row>
    <row r="11" spans="1:5" ht="16.5" thickBot="1" x14ac:dyDescent="0.3">
      <c r="A11" t="s">
        <v>2</v>
      </c>
      <c r="B11" s="45">
        <v>8.7999999999999995E-2</v>
      </c>
      <c r="C11" s="45">
        <v>6.8000000000000005E-2</v>
      </c>
      <c r="D11" s="30"/>
      <c r="E11" s="30"/>
    </row>
    <row r="12" spans="1:5" ht="16.5" thickBot="1" x14ac:dyDescent="0.3">
      <c r="A12" t="s">
        <v>3</v>
      </c>
      <c r="B12" s="44">
        <v>0.14799999999999999</v>
      </c>
      <c r="C12" s="44">
        <v>0.128</v>
      </c>
      <c r="D12" s="30"/>
      <c r="E12" s="30"/>
    </row>
    <row r="13" spans="1:5" ht="16.5" thickBot="1" x14ac:dyDescent="0.3">
      <c r="A13" t="s">
        <v>4</v>
      </c>
      <c r="B13" s="45">
        <v>0.128</v>
      </c>
      <c r="C13" s="45">
        <v>0.108</v>
      </c>
      <c r="D13" s="30"/>
      <c r="E13" s="30"/>
    </row>
    <row r="14" spans="1:5" ht="16.5" thickBot="1" x14ac:dyDescent="0.3">
      <c r="A14" t="s">
        <v>5</v>
      </c>
      <c r="B14" s="44">
        <v>0.11799999999999999</v>
      </c>
      <c r="C14" s="44">
        <v>9.8000000000000004E-2</v>
      </c>
      <c r="D14" s="30"/>
      <c r="E14" s="30"/>
    </row>
    <row r="15" spans="1:5" ht="16.5" thickBot="1" x14ac:dyDescent="0.3">
      <c r="A15" t="s">
        <v>6</v>
      </c>
      <c r="B15" s="45">
        <v>0.19800000000000001</v>
      </c>
      <c r="C15" s="45">
        <v>0.158</v>
      </c>
      <c r="D15" s="30"/>
      <c r="E15" s="30"/>
    </row>
    <row r="16" spans="1:5" ht="16.5" thickBot="1" x14ac:dyDescent="0.3">
      <c r="A16" t="s">
        <v>7</v>
      </c>
      <c r="B16" s="44">
        <v>0.17799999999999999</v>
      </c>
      <c r="C16" s="44">
        <v>0.13800000000000001</v>
      </c>
      <c r="D16" s="30"/>
      <c r="E16" s="30"/>
    </row>
    <row r="17" spans="1:5" ht="16.5" thickBot="1" x14ac:dyDescent="0.3">
      <c r="A17" t="s">
        <v>8</v>
      </c>
      <c r="B17" s="45">
        <v>0.16800000000000001</v>
      </c>
      <c r="C17" s="45">
        <v>0.128</v>
      </c>
      <c r="D17" s="30"/>
      <c r="E17" s="30"/>
    </row>
    <row r="18" spans="1:5" ht="16.5" thickBot="1" x14ac:dyDescent="0.3">
      <c r="A18" t="s">
        <v>9</v>
      </c>
      <c r="B18" s="44">
        <v>0</v>
      </c>
      <c r="C18" s="44">
        <v>0</v>
      </c>
      <c r="D18" s="30"/>
      <c r="E18" s="30"/>
    </row>
    <row r="19" spans="1:5" ht="16.5" thickBot="1" x14ac:dyDescent="0.3">
      <c r="A19" t="s">
        <v>10</v>
      </c>
      <c r="B19" s="20">
        <v>200000</v>
      </c>
      <c r="C19" s="20">
        <v>200000</v>
      </c>
      <c r="D19" s="30"/>
      <c r="E19" s="30"/>
    </row>
  </sheetData>
  <sheetProtection password="9E00" sheet="1" objects="1" scenarios="1" selectLockedCells="1"/>
  <mergeCells count="1">
    <mergeCell ref="C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15"/>
  <sheetViews>
    <sheetView workbookViewId="0">
      <selection activeCell="N2" sqref="N2"/>
    </sheetView>
  </sheetViews>
  <sheetFormatPr defaultRowHeight="15" x14ac:dyDescent="0.25"/>
  <cols>
    <col min="1" max="2" width="21.85546875" style="17" customWidth="1"/>
    <col min="3" max="3" width="29.42578125" bestFit="1" customWidth="1"/>
    <col min="4" max="4" width="16" style="33" bestFit="1" customWidth="1"/>
    <col min="5" max="5" width="10.7109375" bestFit="1" customWidth="1"/>
    <col min="7" max="7" width="9.140625" style="5"/>
  </cols>
  <sheetData>
    <row r="1" spans="1:7" s="4" customFormat="1" x14ac:dyDescent="0.25">
      <c r="A1" s="16">
        <v>400000</v>
      </c>
      <c r="B1" s="16">
        <v>100000000</v>
      </c>
      <c r="C1" s="4" t="s">
        <v>36</v>
      </c>
      <c r="D1" s="33" t="s">
        <v>50</v>
      </c>
      <c r="E1" s="4" t="s">
        <v>14</v>
      </c>
      <c r="F1" s="13">
        <v>1</v>
      </c>
      <c r="G1" s="13">
        <v>1</v>
      </c>
    </row>
    <row r="2" spans="1:7" x14ac:dyDescent="0.25">
      <c r="A2" s="19">
        <v>0.25</v>
      </c>
      <c r="B2" s="19">
        <v>0.3</v>
      </c>
      <c r="C2" s="29" t="s">
        <v>37</v>
      </c>
      <c r="D2" s="33">
        <v>84</v>
      </c>
      <c r="E2" t="s">
        <v>15</v>
      </c>
      <c r="F2" s="13">
        <v>2</v>
      </c>
      <c r="G2" s="13">
        <v>2</v>
      </c>
    </row>
    <row r="3" spans="1:7" x14ac:dyDescent="0.25">
      <c r="A3" s="19">
        <v>0.25</v>
      </c>
      <c r="B3" s="19">
        <v>0.3</v>
      </c>
      <c r="C3" s="29" t="s">
        <v>51</v>
      </c>
      <c r="D3" s="33">
        <v>120</v>
      </c>
      <c r="E3" t="s">
        <v>16</v>
      </c>
      <c r="F3" s="13">
        <v>3</v>
      </c>
      <c r="G3" s="13">
        <v>3</v>
      </c>
    </row>
    <row r="4" spans="1:7" x14ac:dyDescent="0.25">
      <c r="A4" s="19">
        <v>0.35</v>
      </c>
      <c r="B4" s="19">
        <v>0.4</v>
      </c>
      <c r="C4" s="29" t="s">
        <v>54</v>
      </c>
      <c r="D4" s="33">
        <v>120</v>
      </c>
      <c r="F4" s="13">
        <v>4</v>
      </c>
      <c r="G4" s="13">
        <v>4</v>
      </c>
    </row>
    <row r="5" spans="1:7" x14ac:dyDescent="0.25">
      <c r="A5" s="19">
        <v>0.35</v>
      </c>
      <c r="B5" s="19">
        <v>0.4</v>
      </c>
      <c r="C5" s="34" t="s">
        <v>55</v>
      </c>
      <c r="D5" s="34">
        <v>120</v>
      </c>
      <c r="F5" s="13">
        <v>5</v>
      </c>
      <c r="G5" s="13">
        <v>5</v>
      </c>
    </row>
    <row r="6" spans="1:7" x14ac:dyDescent="0.25">
      <c r="A6" s="19">
        <v>0.25</v>
      </c>
      <c r="B6" s="19">
        <v>0.3</v>
      </c>
      <c r="C6" s="34" t="s">
        <v>56</v>
      </c>
      <c r="D6" s="34">
        <v>120</v>
      </c>
      <c r="F6" s="13">
        <v>6</v>
      </c>
      <c r="G6" s="13">
        <v>6</v>
      </c>
    </row>
    <row r="7" spans="1:7" x14ac:dyDescent="0.25">
      <c r="A7" s="19">
        <v>0.35</v>
      </c>
      <c r="B7" s="19">
        <v>0.4</v>
      </c>
      <c r="C7" s="29" t="s">
        <v>38</v>
      </c>
      <c r="D7" s="33">
        <v>84</v>
      </c>
      <c r="F7" s="13">
        <v>7</v>
      </c>
      <c r="G7" s="13">
        <v>7</v>
      </c>
    </row>
    <row r="8" spans="1:7" x14ac:dyDescent="0.25">
      <c r="A8" s="19">
        <v>0.35</v>
      </c>
      <c r="B8" s="19">
        <v>0.4</v>
      </c>
      <c r="C8" s="29" t="s">
        <v>39</v>
      </c>
      <c r="D8" s="33">
        <v>84</v>
      </c>
      <c r="F8" s="13">
        <v>8</v>
      </c>
    </row>
    <row r="9" spans="1:7" x14ac:dyDescent="0.25">
      <c r="A9" s="19">
        <v>0.35</v>
      </c>
      <c r="B9" s="19">
        <v>0.4</v>
      </c>
      <c r="C9" s="29" t="s">
        <v>40</v>
      </c>
      <c r="D9" s="33">
        <v>84</v>
      </c>
      <c r="F9" s="13">
        <v>9</v>
      </c>
    </row>
    <row r="10" spans="1:7" x14ac:dyDescent="0.25">
      <c r="A10" s="19">
        <v>0.5</v>
      </c>
      <c r="B10" s="19">
        <v>0.6</v>
      </c>
      <c r="C10" s="29" t="s">
        <v>41</v>
      </c>
      <c r="D10" s="33">
        <v>84</v>
      </c>
      <c r="F10" s="13">
        <v>10</v>
      </c>
    </row>
    <row r="11" spans="1:7" x14ac:dyDescent="0.25">
      <c r="A11" s="19">
        <v>0.5</v>
      </c>
      <c r="B11" s="19">
        <v>0.6</v>
      </c>
      <c r="C11" s="29" t="s">
        <v>42</v>
      </c>
      <c r="D11" s="33">
        <v>84</v>
      </c>
    </row>
    <row r="12" spans="1:7" x14ac:dyDescent="0.25">
      <c r="A12" s="19">
        <v>0.5</v>
      </c>
      <c r="B12" s="19">
        <v>0.6</v>
      </c>
      <c r="C12" s="29" t="s">
        <v>43</v>
      </c>
      <c r="D12" s="33">
        <v>84</v>
      </c>
    </row>
    <row r="13" spans="1:7" x14ac:dyDescent="0.25">
      <c r="A13" s="19">
        <v>0.5</v>
      </c>
      <c r="B13" s="19">
        <v>0.6</v>
      </c>
      <c r="C13" s="29" t="s">
        <v>57</v>
      </c>
      <c r="D13" s="33">
        <v>84</v>
      </c>
    </row>
    <row r="14" spans="1:7" x14ac:dyDescent="0.25">
      <c r="C14" t="s">
        <v>44</v>
      </c>
      <c r="D14" s="33">
        <v>84</v>
      </c>
    </row>
    <row r="15" spans="1:7" x14ac:dyDescent="0.25">
      <c r="C15" t="s">
        <v>45</v>
      </c>
      <c r="D15" s="33">
        <v>84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N361"/>
  <sheetViews>
    <sheetView workbookViewId="0">
      <selection activeCell="N2" sqref="N2"/>
    </sheetView>
  </sheetViews>
  <sheetFormatPr defaultRowHeight="15" x14ac:dyDescent="0.25"/>
  <cols>
    <col min="1" max="1" width="16" bestFit="1" customWidth="1"/>
    <col min="2" max="2" width="16.140625" bestFit="1" customWidth="1"/>
    <col min="3" max="3" width="20.42578125" bestFit="1" customWidth="1"/>
    <col min="4" max="4" width="10.28515625" bestFit="1" customWidth="1"/>
    <col min="6" max="6" width="14.85546875" bestFit="1" customWidth="1"/>
    <col min="7" max="7" width="3" bestFit="1" customWidth="1"/>
    <col min="8" max="8" width="12" bestFit="1" customWidth="1"/>
    <col min="9" max="9" width="12.7109375" bestFit="1" customWidth="1"/>
    <col min="10" max="10" width="10.7109375" bestFit="1" customWidth="1"/>
    <col min="11" max="11" width="20.42578125" bestFit="1" customWidth="1"/>
    <col min="13" max="14" width="10.28515625" bestFit="1" customWidth="1"/>
  </cols>
  <sheetData>
    <row r="1" spans="1:14" x14ac:dyDescent="0.25">
      <c r="A1" t="s">
        <v>35</v>
      </c>
      <c r="B1" s="21">
        <f>IFERROR(IF(OR(Dealgoal="lakásfelújítás (támogatott)",Dealgoal="napelem finanszírozás",Dealgoal="elektromos (házi) autótöltő rendszer/állomás",Dealgoal="napelem és elektromos (házi) autótöltő rendszer/állomás"),INDEX(Minősítés!$C$9:$C$17,MATCH(Kalk!$D$3,Minősítés!$A$9:$A$17,0)),INDEX(Minősítés!$B$9:$B$17,MATCH(Kalk!$D$3,Minősítés!$A$9:$A$17,0))),"")</f>
        <v>0.17799999999999999</v>
      </c>
      <c r="C1" t="s">
        <v>32</v>
      </c>
      <c r="D1">
        <f>MATCH(Jovir,Minősítés!A2:D2,1)</f>
        <v>1</v>
      </c>
      <c r="F1" s="10" t="s">
        <v>20</v>
      </c>
      <c r="G1" s="10" t="s">
        <v>21</v>
      </c>
      <c r="H1" s="10" t="s">
        <v>22</v>
      </c>
      <c r="I1" s="12">
        <f>-LoanAmount+Indulo_dijak</f>
        <v>-2000000</v>
      </c>
      <c r="J1" s="10" t="s">
        <v>23</v>
      </c>
      <c r="K1" s="10" t="s">
        <v>24</v>
      </c>
      <c r="M1" t="s">
        <v>27</v>
      </c>
      <c r="N1" t="str">
        <f>IF(Dealgoal="","NOK","OK")</f>
        <v>OK</v>
      </c>
    </row>
    <row r="2" spans="1:14" x14ac:dyDescent="0.25">
      <c r="A2" t="s">
        <v>18</v>
      </c>
      <c r="B2" s="3">
        <f>IFERROR(PMT(RealKamatláb/360*(365/12),Tenor*12,-LoanAmount),0)</f>
        <v>50838.246431118889</v>
      </c>
      <c r="C2" t="s">
        <v>33</v>
      </c>
      <c r="D2">
        <f>MATCH(LoanAmount,Minősítés!A2:A5,1)</f>
        <v>2</v>
      </c>
      <c r="F2" s="10">
        <v>1</v>
      </c>
      <c r="G2" s="11">
        <v>1</v>
      </c>
      <c r="H2" s="12">
        <f>LoanAmount</f>
        <v>2000000</v>
      </c>
      <c r="I2" s="12">
        <f>Installment</f>
        <v>50838.246431118889</v>
      </c>
      <c r="J2" s="12">
        <f>H2*RealKamatláb/360*(365/12)</f>
        <v>30078.703703703704</v>
      </c>
      <c r="K2" s="12">
        <f>I2-J2</f>
        <v>20759.542727415184</v>
      </c>
      <c r="M2" t="s">
        <v>28</v>
      </c>
      <c r="N2" t="str">
        <f>IF(Tenor="","NOK",IF(Dealgoal="lakásfelújítás (támogatott)",IF(ISERROR(MATCH(Tenor,OTF_Tenor,0)),"NOK","OK"),IF(OR(Dealgoal="napelem finanszírozás",Dealgoal="elektromos (házi) autótöltő rendszer/állomás",Dealgoal="napelem és elektromos (házi) autótöltő rendszer/állomás"),"OK",IF(ISERROR(MATCH(Tenor,Other_Tenor,0)),"NOK","OK"))))</f>
        <v>OK</v>
      </c>
    </row>
    <row r="3" spans="1:14" x14ac:dyDescent="0.25">
      <c r="A3" t="s">
        <v>25</v>
      </c>
      <c r="B3" s="3">
        <v>0</v>
      </c>
      <c r="C3" t="s">
        <v>34</v>
      </c>
      <c r="D3" t="str">
        <f>INDEX(Minősítés!B3:D5,D2,D1)</f>
        <v>C2</v>
      </c>
      <c r="F3" s="10">
        <v>2</v>
      </c>
      <c r="G3" s="11">
        <v>1</v>
      </c>
      <c r="H3" s="12">
        <f t="shared" ref="H3:H66" si="0">IF(F3&gt;Tenor*12,0,H2-K2)</f>
        <v>1979240.4572725848</v>
      </c>
      <c r="I3" s="12">
        <f t="shared" ref="I3:I66" si="1">IF(F3&gt;Tenor*12,0,Installment)</f>
        <v>50838.246431118889</v>
      </c>
      <c r="J3" s="12">
        <f t="shared" ref="J3:J66" si="2">IF(F3&gt;Tenor*12,0,H3*RealKamatláb/360*(365/12))</f>
        <v>29766.493636342555</v>
      </c>
      <c r="K3" s="12">
        <f t="shared" ref="K3:K66" si="3">IF(F3&gt;Tenor*12,0,I3-J3)</f>
        <v>21071.752794776334</v>
      </c>
      <c r="M3" t="s">
        <v>52</v>
      </c>
      <c r="N3" t="str">
        <f>IF(LoanAmount="","NOK","OK")</f>
        <v>OK</v>
      </c>
    </row>
    <row r="4" spans="1:14" x14ac:dyDescent="0.25">
      <c r="F4" s="10">
        <v>3</v>
      </c>
      <c r="G4" s="11">
        <v>1</v>
      </c>
      <c r="H4" s="12">
        <f t="shared" si="0"/>
        <v>1958168.7044778084</v>
      </c>
      <c r="I4" s="12">
        <f t="shared" si="1"/>
        <v>50838.246431118889</v>
      </c>
      <c r="J4" s="12">
        <f t="shared" si="2"/>
        <v>29449.58813192667</v>
      </c>
      <c r="K4" s="12">
        <f t="shared" si="3"/>
        <v>21388.658299192219</v>
      </c>
      <c r="M4" s="5" t="s">
        <v>29</v>
      </c>
      <c r="N4" s="5">
        <f>COUNTIF(N1:N3,"NOK")</f>
        <v>0</v>
      </c>
    </row>
    <row r="5" spans="1:14" s="5" customFormat="1" ht="14.45" x14ac:dyDescent="0.3">
      <c r="A5"/>
      <c r="B5"/>
      <c r="F5" s="10">
        <v>4</v>
      </c>
      <c r="G5" s="11">
        <v>1</v>
      </c>
      <c r="H5" s="12">
        <f t="shared" si="0"/>
        <v>1936780.0461786161</v>
      </c>
      <c r="I5" s="12">
        <f t="shared" si="1"/>
        <v>50838.246431118889</v>
      </c>
      <c r="J5" s="12">
        <f t="shared" si="2"/>
        <v>29127.916574126084</v>
      </c>
      <c r="K5" s="12">
        <f t="shared" si="3"/>
        <v>21710.329856992805</v>
      </c>
      <c r="M5"/>
      <c r="N5"/>
    </row>
    <row r="6" spans="1:14" s="5" customFormat="1" ht="14.45" x14ac:dyDescent="0.3">
      <c r="A6"/>
      <c r="B6"/>
      <c r="F6" s="10">
        <v>5</v>
      </c>
      <c r="G6" s="11">
        <v>1</v>
      </c>
      <c r="H6" s="12">
        <f t="shared" si="0"/>
        <v>1915069.7163216234</v>
      </c>
      <c r="I6" s="12">
        <f t="shared" si="1"/>
        <v>50838.246431118889</v>
      </c>
      <c r="J6" s="12">
        <f t="shared" si="2"/>
        <v>28801.407284587007</v>
      </c>
      <c r="K6" s="12">
        <f t="shared" si="3"/>
        <v>22036.839146531882</v>
      </c>
      <c r="M6"/>
      <c r="N6"/>
    </row>
    <row r="7" spans="1:14" s="5" customFormat="1" ht="14.45" x14ac:dyDescent="0.3">
      <c r="A7"/>
      <c r="B7"/>
      <c r="C7"/>
      <c r="D7"/>
      <c r="F7" s="10">
        <v>6</v>
      </c>
      <c r="G7" s="11">
        <v>1</v>
      </c>
      <c r="H7" s="12">
        <f t="shared" si="0"/>
        <v>1893032.8771750915</v>
      </c>
      <c r="I7" s="12">
        <f t="shared" si="1"/>
        <v>50838.246431118889</v>
      </c>
      <c r="J7" s="12">
        <f t="shared" si="2"/>
        <v>28469.987506959649</v>
      </c>
      <c r="K7" s="12">
        <f t="shared" si="3"/>
        <v>22368.25892415924</v>
      </c>
      <c r="M7"/>
      <c r="N7"/>
    </row>
    <row r="8" spans="1:14" ht="14.45" x14ac:dyDescent="0.3">
      <c r="E8" s="17"/>
      <c r="F8" s="10">
        <v>7</v>
      </c>
      <c r="G8" s="11">
        <v>1</v>
      </c>
      <c r="H8" s="12">
        <f t="shared" si="0"/>
        <v>1870664.6182509323</v>
      </c>
      <c r="I8" s="12">
        <f t="shared" si="1"/>
        <v>50838.246431118889</v>
      </c>
      <c r="J8" s="12">
        <f t="shared" si="2"/>
        <v>28133.583390685897</v>
      </c>
      <c r="K8" s="12">
        <f t="shared" si="3"/>
        <v>22704.663040432992</v>
      </c>
    </row>
    <row r="9" spans="1:14" ht="14.45" x14ac:dyDescent="0.3">
      <c r="F9" s="10">
        <v>8</v>
      </c>
      <c r="G9" s="11">
        <v>1</v>
      </c>
      <c r="H9" s="12">
        <f t="shared" si="0"/>
        <v>1847959.9552104992</v>
      </c>
      <c r="I9" s="12">
        <f t="shared" si="1"/>
        <v>50838.246431118889</v>
      </c>
      <c r="J9" s="12">
        <f t="shared" si="2"/>
        <v>27792.119974543086</v>
      </c>
      <c r="K9" s="12">
        <f t="shared" si="3"/>
        <v>23046.126456575803</v>
      </c>
    </row>
    <row r="10" spans="1:14" ht="14.45" x14ac:dyDescent="0.3">
      <c r="F10" s="10">
        <v>9</v>
      </c>
      <c r="G10" s="11">
        <v>1</v>
      </c>
      <c r="H10" s="12">
        <f t="shared" si="0"/>
        <v>1824913.8287539235</v>
      </c>
      <c r="I10" s="12">
        <f t="shared" si="1"/>
        <v>50838.246431118889</v>
      </c>
      <c r="J10" s="12">
        <f t="shared" si="2"/>
        <v>27445.521169940374</v>
      </c>
      <c r="K10" s="12">
        <f t="shared" si="3"/>
        <v>23392.725261178515</v>
      </c>
    </row>
    <row r="11" spans="1:14" ht="14.45" x14ac:dyDescent="0.3">
      <c r="F11" s="10">
        <v>10</v>
      </c>
      <c r="G11" s="11">
        <v>1</v>
      </c>
      <c r="H11" s="12">
        <f t="shared" si="0"/>
        <v>1801521.103492745</v>
      </c>
      <c r="I11" s="12">
        <f t="shared" si="1"/>
        <v>50838.246431118889</v>
      </c>
      <c r="J11" s="12">
        <f t="shared" si="2"/>
        <v>27093.709743963802</v>
      </c>
      <c r="K11" s="12">
        <f t="shared" si="3"/>
        <v>23744.536687155087</v>
      </c>
    </row>
    <row r="12" spans="1:14" ht="14.45" x14ac:dyDescent="0.3">
      <c r="C12" s="6"/>
      <c r="D12" s="2"/>
      <c r="F12" s="10">
        <v>11</v>
      </c>
      <c r="G12" s="11">
        <v>1</v>
      </c>
      <c r="H12" s="12">
        <f t="shared" si="0"/>
        <v>1777776.5668055899</v>
      </c>
      <c r="I12" s="12">
        <f t="shared" si="1"/>
        <v>50838.246431118889</v>
      </c>
      <c r="J12" s="12">
        <f t="shared" si="2"/>
        <v>26736.607302166474</v>
      </c>
      <c r="K12" s="12">
        <f t="shared" si="3"/>
        <v>24101.639128952414</v>
      </c>
      <c r="M12" s="18"/>
    </row>
    <row r="13" spans="1:14" ht="14.45" x14ac:dyDescent="0.3">
      <c r="C13" s="6"/>
      <c r="F13" s="10">
        <v>12</v>
      </c>
      <c r="G13" s="11">
        <v>1</v>
      </c>
      <c r="H13" s="12">
        <f t="shared" si="0"/>
        <v>1753674.9276766374</v>
      </c>
      <c r="I13" s="12">
        <f t="shared" si="1"/>
        <v>50838.246431118889</v>
      </c>
      <c r="J13" s="12">
        <f t="shared" si="2"/>
        <v>26374.1342710998</v>
      </c>
      <c r="K13" s="12">
        <f t="shared" si="3"/>
        <v>24464.112160019089</v>
      </c>
    </row>
    <row r="14" spans="1:14" ht="14.45" x14ac:dyDescent="0.3">
      <c r="F14" s="10">
        <v>13</v>
      </c>
      <c r="G14" s="11">
        <v>2</v>
      </c>
      <c r="H14" s="12">
        <f t="shared" si="0"/>
        <v>1729210.8155166183</v>
      </c>
      <c r="I14" s="12">
        <f t="shared" si="1"/>
        <v>50838.246431118889</v>
      </c>
      <c r="J14" s="12">
        <f t="shared" si="2"/>
        <v>26006.209880582104</v>
      </c>
      <c r="K14" s="12">
        <f t="shared" si="3"/>
        <v>24832.036550536784</v>
      </c>
    </row>
    <row r="15" spans="1:14" ht="14.45" x14ac:dyDescent="0.3">
      <c r="F15" s="10">
        <v>14</v>
      </c>
      <c r="G15" s="11">
        <v>2</v>
      </c>
      <c r="H15" s="12">
        <f t="shared" si="0"/>
        <v>1704378.7789660816</v>
      </c>
      <c r="I15" s="12">
        <f t="shared" si="1"/>
        <v>50838.246431118889</v>
      </c>
      <c r="J15" s="12">
        <f t="shared" si="2"/>
        <v>25632.752145700539</v>
      </c>
      <c r="K15" s="12">
        <f t="shared" si="3"/>
        <v>25205.49428541835</v>
      </c>
    </row>
    <row r="16" spans="1:14" ht="14.45" x14ac:dyDescent="0.3">
      <c r="F16" s="10">
        <v>15</v>
      </c>
      <c r="G16" s="11">
        <v>2</v>
      </c>
      <c r="H16" s="12">
        <f t="shared" si="0"/>
        <v>1679173.2846806631</v>
      </c>
      <c r="I16" s="12">
        <f t="shared" si="1"/>
        <v>50838.246431118889</v>
      </c>
      <c r="J16" s="12">
        <f t="shared" si="2"/>
        <v>25253.677848542287</v>
      </c>
      <c r="K16" s="12">
        <f t="shared" si="3"/>
        <v>25584.568582576601</v>
      </c>
    </row>
    <row r="17" spans="1:14" ht="14.45" x14ac:dyDescent="0.3">
      <c r="F17" s="10">
        <v>16</v>
      </c>
      <c r="G17" s="11">
        <v>2</v>
      </c>
      <c r="H17" s="12">
        <f t="shared" si="0"/>
        <v>1653588.7160980864</v>
      </c>
      <c r="I17" s="12">
        <f t="shared" si="1"/>
        <v>50838.246431118889</v>
      </c>
      <c r="J17" s="12">
        <f t="shared" si="2"/>
        <v>24868.902519651081</v>
      </c>
      <c r="K17" s="12">
        <f t="shared" si="3"/>
        <v>25969.343911467808</v>
      </c>
    </row>
    <row r="18" spans="1:14" ht="14.45" x14ac:dyDescent="0.3">
      <c r="F18" s="10">
        <v>17</v>
      </c>
      <c r="G18" s="11">
        <v>2</v>
      </c>
      <c r="H18" s="12">
        <f t="shared" si="0"/>
        <v>1627619.3721866186</v>
      </c>
      <c r="I18" s="12">
        <f t="shared" si="1"/>
        <v>50838.246431118889</v>
      </c>
      <c r="J18" s="12">
        <f t="shared" si="2"/>
        <v>24478.340419204771</v>
      </c>
      <c r="K18" s="12">
        <f t="shared" si="3"/>
        <v>26359.906011914118</v>
      </c>
    </row>
    <row r="19" spans="1:14" ht="14.45" x14ac:dyDescent="0.3">
      <c r="F19" s="10">
        <v>18</v>
      </c>
      <c r="G19" s="11">
        <v>2</v>
      </c>
      <c r="H19" s="12">
        <f t="shared" si="0"/>
        <v>1601259.4661747045</v>
      </c>
      <c r="I19" s="12">
        <f t="shared" si="1"/>
        <v>50838.246431118889</v>
      </c>
      <c r="J19" s="12">
        <f t="shared" si="2"/>
        <v>24081.90451790985</v>
      </c>
      <c r="K19" s="12">
        <f t="shared" si="3"/>
        <v>26756.341913209038</v>
      </c>
    </row>
    <row r="20" spans="1:14" ht="14.45" x14ac:dyDescent="0.3">
      <c r="F20" s="10">
        <v>19</v>
      </c>
      <c r="G20" s="11">
        <v>2</v>
      </c>
      <c r="H20" s="12">
        <f t="shared" si="0"/>
        <v>1574503.1242614954</v>
      </c>
      <c r="I20" s="12">
        <f t="shared" si="1"/>
        <v>50838.246431118889</v>
      </c>
      <c r="J20" s="12">
        <f t="shared" si="2"/>
        <v>23679.506477608647</v>
      </c>
      <c r="K20" s="12">
        <f t="shared" si="3"/>
        <v>27158.739953510241</v>
      </c>
    </row>
    <row r="21" spans="1:14" ht="14.45" x14ac:dyDescent="0.3">
      <c r="F21" s="10">
        <v>20</v>
      </c>
      <c r="G21" s="11">
        <v>2</v>
      </c>
      <c r="H21" s="12">
        <f t="shared" si="0"/>
        <v>1547344.3843079852</v>
      </c>
      <c r="I21" s="12">
        <f t="shared" si="1"/>
        <v>50838.246431118889</v>
      </c>
      <c r="J21" s="12">
        <f t="shared" si="2"/>
        <v>23271.05663159486</v>
      </c>
      <c r="K21" s="12">
        <f t="shared" si="3"/>
        <v>27567.189799524029</v>
      </c>
    </row>
    <row r="22" spans="1:14" ht="14.45" x14ac:dyDescent="0.3">
      <c r="D22" s="5"/>
      <c r="F22" s="10">
        <v>21</v>
      </c>
      <c r="G22" s="11">
        <v>2</v>
      </c>
      <c r="H22" s="12">
        <f t="shared" si="0"/>
        <v>1519777.1945084613</v>
      </c>
      <c r="I22" s="12">
        <f t="shared" si="1"/>
        <v>50838.246431118889</v>
      </c>
      <c r="J22" s="12">
        <f t="shared" si="2"/>
        <v>22856.46396463304</v>
      </c>
      <c r="K22" s="12">
        <f t="shared" si="3"/>
        <v>27981.782466485849</v>
      </c>
      <c r="M22" s="5"/>
      <c r="N22" s="5"/>
    </row>
    <row r="23" spans="1:14" ht="14.45" x14ac:dyDescent="0.3">
      <c r="F23" s="10">
        <v>22</v>
      </c>
      <c r="G23" s="11">
        <v>2</v>
      </c>
      <c r="H23" s="12">
        <f t="shared" si="0"/>
        <v>1491795.4120419754</v>
      </c>
      <c r="I23" s="12">
        <f t="shared" si="1"/>
        <v>50838.246431118889</v>
      </c>
      <c r="J23" s="12">
        <f t="shared" si="2"/>
        <v>22435.636092677581</v>
      </c>
      <c r="K23" s="12">
        <f t="shared" si="3"/>
        <v>28402.610338441307</v>
      </c>
    </row>
    <row r="24" spans="1:14" ht="14.45" x14ac:dyDescent="0.3">
      <c r="F24" s="10">
        <v>23</v>
      </c>
      <c r="G24" s="11">
        <v>2</v>
      </c>
      <c r="H24" s="12">
        <f t="shared" si="0"/>
        <v>1463392.8017035341</v>
      </c>
      <c r="I24" s="12">
        <f t="shared" si="1"/>
        <v>50838.246431118889</v>
      </c>
      <c r="J24" s="12">
        <f t="shared" si="2"/>
        <v>22008.479242286714</v>
      </c>
      <c r="K24" s="12">
        <f t="shared" si="3"/>
        <v>28829.767188832175</v>
      </c>
    </row>
    <row r="25" spans="1:14" s="5" customFormat="1" ht="14.45" x14ac:dyDescent="0.3">
      <c r="A25"/>
      <c r="B25"/>
      <c r="C25"/>
      <c r="D25"/>
      <c r="E25"/>
      <c r="F25" s="10">
        <v>24</v>
      </c>
      <c r="G25" s="11">
        <v>2</v>
      </c>
      <c r="H25" s="12">
        <f t="shared" si="0"/>
        <v>1434563.0345147019</v>
      </c>
      <c r="I25" s="12">
        <f t="shared" si="1"/>
        <v>50838.246431118889</v>
      </c>
      <c r="J25" s="12">
        <f t="shared" si="2"/>
        <v>21574.898229726892</v>
      </c>
      <c r="K25" s="12">
        <f t="shared" si="3"/>
        <v>29263.348201391997</v>
      </c>
      <c r="M25"/>
      <c r="N25"/>
    </row>
    <row r="26" spans="1:14" ht="14.45" x14ac:dyDescent="0.3">
      <c r="E26" s="5"/>
      <c r="F26" s="10">
        <v>25</v>
      </c>
      <c r="G26" s="11">
        <v>3</v>
      </c>
      <c r="H26" s="12">
        <f t="shared" si="0"/>
        <v>1405299.6863133099</v>
      </c>
      <c r="I26" s="12">
        <f t="shared" si="1"/>
        <v>50838.246431118889</v>
      </c>
      <c r="J26" s="12">
        <f t="shared" si="2"/>
        <v>21134.796439762904</v>
      </c>
      <c r="K26" s="12">
        <f t="shared" si="3"/>
        <v>29703.449991355985</v>
      </c>
    </row>
    <row r="27" spans="1:14" ht="14.45" x14ac:dyDescent="0.3">
      <c r="F27" s="10">
        <v>26</v>
      </c>
      <c r="G27" s="11">
        <v>3</v>
      </c>
      <c r="H27" s="12">
        <f t="shared" si="0"/>
        <v>1375596.2363219541</v>
      </c>
      <c r="I27" s="12">
        <f t="shared" si="1"/>
        <v>50838.246431118889</v>
      </c>
      <c r="J27" s="12">
        <f t="shared" si="2"/>
        <v>20688.075804129017</v>
      </c>
      <c r="K27" s="12">
        <f t="shared" si="3"/>
        <v>30150.170626989871</v>
      </c>
    </row>
    <row r="28" spans="1:14" ht="14.45" x14ac:dyDescent="0.3">
      <c r="F28" s="10">
        <v>27</v>
      </c>
      <c r="G28" s="11">
        <v>3</v>
      </c>
      <c r="H28" s="12">
        <f t="shared" si="0"/>
        <v>1345446.0656949643</v>
      </c>
      <c r="I28" s="12">
        <f t="shared" si="1"/>
        <v>50838.246431118889</v>
      </c>
      <c r="J28" s="12">
        <f t="shared" si="2"/>
        <v>20234.636779676348</v>
      </c>
      <c r="K28" s="12">
        <f t="shared" si="3"/>
        <v>30603.609651442541</v>
      </c>
    </row>
    <row r="29" spans="1:14" ht="14.45" x14ac:dyDescent="0.3">
      <c r="F29" s="10">
        <v>28</v>
      </c>
      <c r="G29" s="11">
        <v>3</v>
      </c>
      <c r="H29" s="12">
        <f t="shared" si="0"/>
        <v>1314842.4560435216</v>
      </c>
      <c r="I29" s="12">
        <f t="shared" si="1"/>
        <v>50838.246431118889</v>
      </c>
      <c r="J29" s="12">
        <f t="shared" si="2"/>
        <v>19774.378326191574</v>
      </c>
      <c r="K29" s="12">
        <f t="shared" si="3"/>
        <v>31063.868104927315</v>
      </c>
    </row>
    <row r="30" spans="1:14" ht="14.45" x14ac:dyDescent="0.3">
      <c r="F30" s="10">
        <v>29</v>
      </c>
      <c r="G30" s="11">
        <v>3</v>
      </c>
      <c r="H30" s="12">
        <f t="shared" si="0"/>
        <v>1283778.5879385944</v>
      </c>
      <c r="I30" s="12">
        <f t="shared" si="1"/>
        <v>50838.246431118889</v>
      </c>
      <c r="J30" s="12">
        <f t="shared" si="2"/>
        <v>19307.197883882058</v>
      </c>
      <c r="K30" s="12">
        <f t="shared" si="3"/>
        <v>31531.048547236831</v>
      </c>
    </row>
    <row r="31" spans="1:14" ht="14.45" x14ac:dyDescent="0.3">
      <c r="F31" s="10">
        <v>30</v>
      </c>
      <c r="G31" s="11">
        <v>3</v>
      </c>
      <c r="H31" s="12">
        <f t="shared" si="0"/>
        <v>1252247.5393913575</v>
      </c>
      <c r="I31" s="12">
        <f t="shared" si="1"/>
        <v>50838.246431118889</v>
      </c>
      <c r="J31" s="12">
        <f t="shared" si="2"/>
        <v>18832.991350522338</v>
      </c>
      <c r="K31" s="12">
        <f t="shared" si="3"/>
        <v>32005.255080596551</v>
      </c>
    </row>
    <row r="32" spans="1:14" ht="14.45" x14ac:dyDescent="0.3">
      <c r="F32" s="10">
        <v>31</v>
      </c>
      <c r="G32" s="11">
        <v>3</v>
      </c>
      <c r="H32" s="12">
        <f t="shared" si="0"/>
        <v>1220242.2843107609</v>
      </c>
      <c r="I32" s="12">
        <f t="shared" si="1"/>
        <v>50838.246431118889</v>
      </c>
      <c r="J32" s="12">
        <f t="shared" si="2"/>
        <v>18351.653058256976</v>
      </c>
      <c r="K32" s="12">
        <f t="shared" si="3"/>
        <v>32486.593372861913</v>
      </c>
    </row>
    <row r="33" spans="6:11" ht="14.45" x14ac:dyDescent="0.3">
      <c r="F33" s="10">
        <v>32</v>
      </c>
      <c r="G33" s="11">
        <v>3</v>
      </c>
      <c r="H33" s="12">
        <f t="shared" si="0"/>
        <v>1187755.6909378991</v>
      </c>
      <c r="I33" s="12">
        <f t="shared" si="1"/>
        <v>50838.246431118889</v>
      </c>
      <c r="J33" s="12">
        <f t="shared" si="2"/>
        <v>17863.075750054464</v>
      </c>
      <c r="K33" s="12">
        <f t="shared" si="3"/>
        <v>32975.170681064425</v>
      </c>
    </row>
    <row r="34" spans="6:11" x14ac:dyDescent="0.25">
      <c r="F34" s="10">
        <v>33</v>
      </c>
      <c r="G34" s="11">
        <v>3</v>
      </c>
      <c r="H34" s="12">
        <f t="shared" si="0"/>
        <v>1154780.5202568346</v>
      </c>
      <c r="I34" s="12">
        <f t="shared" si="1"/>
        <v>50838.246431118889</v>
      </c>
      <c r="J34" s="12">
        <f t="shared" si="2"/>
        <v>17367.150555807071</v>
      </c>
      <c r="K34" s="12">
        <f t="shared" si="3"/>
        <v>33471.095875311818</v>
      </c>
    </row>
    <row r="35" spans="6:11" x14ac:dyDescent="0.25">
      <c r="F35" s="10">
        <v>34</v>
      </c>
      <c r="G35" s="11">
        <v>3</v>
      </c>
      <c r="H35" s="12">
        <f t="shared" si="0"/>
        <v>1121309.4243815227</v>
      </c>
      <c r="I35" s="12">
        <f t="shared" si="1"/>
        <v>50838.246431118889</v>
      </c>
      <c r="J35" s="12">
        <f t="shared" si="2"/>
        <v>16863.766968071188</v>
      </c>
      <c r="K35" s="12">
        <f t="shared" si="3"/>
        <v>33974.479463047697</v>
      </c>
    </row>
    <row r="36" spans="6:11" x14ac:dyDescent="0.25">
      <c r="F36" s="10">
        <v>35</v>
      </c>
      <c r="G36" s="11">
        <v>3</v>
      </c>
      <c r="H36" s="12">
        <f t="shared" si="0"/>
        <v>1087334.9449184751</v>
      </c>
      <c r="I36" s="12">
        <f t="shared" si="1"/>
        <v>50838.246431118889</v>
      </c>
      <c r="J36" s="12">
        <f t="shared" si="2"/>
        <v>16352.812817442898</v>
      </c>
      <c r="K36" s="12">
        <f t="shared" si="3"/>
        <v>34485.433613675988</v>
      </c>
    </row>
    <row r="37" spans="6:11" x14ac:dyDescent="0.25">
      <c r="F37" s="10">
        <v>36</v>
      </c>
      <c r="G37" s="11">
        <v>3</v>
      </c>
      <c r="H37" s="12">
        <f t="shared" si="0"/>
        <v>1052849.5113047992</v>
      </c>
      <c r="I37" s="12">
        <f t="shared" si="1"/>
        <v>50838.246431118889</v>
      </c>
      <c r="J37" s="12">
        <f t="shared" si="2"/>
        <v>15834.174247563149</v>
      </c>
      <c r="K37" s="12">
        <f t="shared" si="3"/>
        <v>35004.072183555742</v>
      </c>
    </row>
    <row r="38" spans="6:11" x14ac:dyDescent="0.25">
      <c r="F38" s="10">
        <v>37</v>
      </c>
      <c r="G38" s="11">
        <v>4</v>
      </c>
      <c r="H38" s="12">
        <f t="shared" si="0"/>
        <v>1017845.4391212435</v>
      </c>
      <c r="I38" s="12">
        <f t="shared" si="1"/>
        <v>50838.246431118889</v>
      </c>
      <c r="J38" s="12">
        <f t="shared" si="2"/>
        <v>15307.735689747036</v>
      </c>
      <c r="K38" s="12">
        <f t="shared" si="3"/>
        <v>35530.510741371851</v>
      </c>
    </row>
    <row r="39" spans="6:11" x14ac:dyDescent="0.25">
      <c r="F39" s="10">
        <v>38</v>
      </c>
      <c r="G39" s="11">
        <v>4</v>
      </c>
      <c r="H39" s="12">
        <f t="shared" si="0"/>
        <v>982314.92837987165</v>
      </c>
      <c r="I39" s="12">
        <f t="shared" si="1"/>
        <v>50838.246431118889</v>
      </c>
      <c r="J39" s="12">
        <f t="shared" si="2"/>
        <v>14773.379837231541</v>
      </c>
      <c r="K39" s="12">
        <f t="shared" si="3"/>
        <v>36064.866593887346</v>
      </c>
    </row>
    <row r="40" spans="6:11" x14ac:dyDescent="0.25">
      <c r="F40" s="10">
        <v>39</v>
      </c>
      <c r="G40" s="11">
        <v>4</v>
      </c>
      <c r="H40" s="12">
        <f t="shared" si="0"/>
        <v>946250.06178598432</v>
      </c>
      <c r="I40" s="12">
        <f t="shared" si="1"/>
        <v>50838.246431118889</v>
      </c>
      <c r="J40" s="12">
        <f t="shared" si="2"/>
        <v>14230.987619035972</v>
      </c>
      <c r="K40" s="12">
        <f t="shared" si="3"/>
        <v>36607.258812082917</v>
      </c>
    </row>
    <row r="41" spans="6:11" x14ac:dyDescent="0.25">
      <c r="F41" s="10">
        <v>40</v>
      </c>
      <c r="G41" s="11">
        <v>4</v>
      </c>
      <c r="H41" s="12">
        <f t="shared" si="0"/>
        <v>909642.80297390139</v>
      </c>
      <c r="I41" s="12">
        <f t="shared" si="1"/>
        <v>50838.246431118889</v>
      </c>
      <c r="J41" s="12">
        <f t="shared" si="2"/>
        <v>13680.438173429253</v>
      </c>
      <c r="K41" s="12">
        <f t="shared" si="3"/>
        <v>37157.808257689634</v>
      </c>
    </row>
    <row r="42" spans="6:11" x14ac:dyDescent="0.25">
      <c r="F42" s="10">
        <v>41</v>
      </c>
      <c r="G42" s="11">
        <v>4</v>
      </c>
      <c r="H42" s="12">
        <f t="shared" si="0"/>
        <v>872484.9947162118</v>
      </c>
      <c r="I42" s="12">
        <f t="shared" si="1"/>
        <v>50838.246431118889</v>
      </c>
      <c r="J42" s="12">
        <f t="shared" si="2"/>
        <v>13121.608820998214</v>
      </c>
      <c r="K42" s="12">
        <f t="shared" si="3"/>
        <v>37716.637610120677</v>
      </c>
    </row>
    <row r="43" spans="6:11" x14ac:dyDescent="0.25">
      <c r="F43" s="10">
        <v>42</v>
      </c>
      <c r="G43" s="11">
        <v>4</v>
      </c>
      <c r="H43" s="12">
        <f t="shared" si="0"/>
        <v>834768.35710609111</v>
      </c>
      <c r="I43" s="12">
        <f t="shared" si="1"/>
        <v>50838.246431118889</v>
      </c>
      <c r="J43" s="12">
        <f t="shared" si="2"/>
        <v>12554.37503731082</v>
      </c>
      <c r="K43" s="12">
        <f t="shared" si="3"/>
        <v>38283.871393808069</v>
      </c>
    </row>
    <row r="44" spans="6:11" x14ac:dyDescent="0.25">
      <c r="F44" s="10">
        <v>43</v>
      </c>
      <c r="G44" s="11">
        <v>4</v>
      </c>
      <c r="H44" s="12">
        <f t="shared" si="0"/>
        <v>796484.48571228306</v>
      </c>
      <c r="I44" s="12">
        <f t="shared" si="1"/>
        <v>50838.246431118889</v>
      </c>
      <c r="J44" s="12">
        <f t="shared" si="2"/>
        <v>11978.610425168294</v>
      </c>
      <c r="K44" s="12">
        <f t="shared" si="3"/>
        <v>38859.636005950597</v>
      </c>
    </row>
    <row r="45" spans="6:11" x14ac:dyDescent="0.25">
      <c r="F45" s="10">
        <v>44</v>
      </c>
      <c r="G45" s="11">
        <v>4</v>
      </c>
      <c r="H45" s="12">
        <f t="shared" si="0"/>
        <v>757624.84970633243</v>
      </c>
      <c r="I45" s="12">
        <f t="shared" si="1"/>
        <v>50838.246431118889</v>
      </c>
      <c r="J45" s="12">
        <f t="shared" si="2"/>
        <v>11394.186686439911</v>
      </c>
      <c r="K45" s="12">
        <f t="shared" si="3"/>
        <v>39444.059744678976</v>
      </c>
    </row>
    <row r="46" spans="6:11" x14ac:dyDescent="0.25">
      <c r="F46" s="10">
        <v>45</v>
      </c>
      <c r="G46" s="11">
        <v>4</v>
      </c>
      <c r="H46" s="12">
        <f t="shared" si="0"/>
        <v>718180.78996165341</v>
      </c>
      <c r="I46" s="12">
        <f t="shared" si="1"/>
        <v>50838.246431118889</v>
      </c>
      <c r="J46" s="12">
        <f t="shared" si="2"/>
        <v>10800.973593474218</v>
      </c>
      <c r="K46" s="12">
        <f t="shared" si="3"/>
        <v>40037.272837644668</v>
      </c>
    </row>
    <row r="47" spans="6:11" x14ac:dyDescent="0.25">
      <c r="F47" s="10">
        <v>46</v>
      </c>
      <c r="G47" s="11">
        <v>4</v>
      </c>
      <c r="H47" s="12">
        <f t="shared" si="0"/>
        <v>678143.51712400874</v>
      </c>
      <c r="I47" s="12">
        <f t="shared" si="1"/>
        <v>50838.246431118889</v>
      </c>
      <c r="J47" s="12">
        <f t="shared" si="2"/>
        <v>10198.838960080289</v>
      </c>
      <c r="K47" s="12">
        <f t="shared" si="3"/>
        <v>40639.407471038598</v>
      </c>
    </row>
    <row r="48" spans="6:11" x14ac:dyDescent="0.25">
      <c r="F48" s="10">
        <v>47</v>
      </c>
      <c r="G48" s="11">
        <v>4</v>
      </c>
      <c r="H48" s="12">
        <f t="shared" si="0"/>
        <v>637504.1096529701</v>
      </c>
      <c r="I48" s="12">
        <f t="shared" si="1"/>
        <v>50838.246431118889</v>
      </c>
      <c r="J48" s="12">
        <f t="shared" si="2"/>
        <v>9587.6486120725622</v>
      </c>
      <c r="K48" s="12">
        <f t="shared" si="3"/>
        <v>41250.597819046328</v>
      </c>
    </row>
    <row r="49" spans="6:11" x14ac:dyDescent="0.25">
      <c r="F49" s="10">
        <v>48</v>
      </c>
      <c r="G49" s="11">
        <v>4</v>
      </c>
      <c r="H49" s="12">
        <f t="shared" si="0"/>
        <v>596253.51183392375</v>
      </c>
      <c r="I49" s="12">
        <f t="shared" si="1"/>
        <v>50838.246431118889</v>
      </c>
      <c r="J49" s="12">
        <f t="shared" si="2"/>
        <v>8967.2663573726913</v>
      </c>
      <c r="K49" s="12">
        <f t="shared" si="3"/>
        <v>41870.980073746199</v>
      </c>
    </row>
    <row r="50" spans="6:11" x14ac:dyDescent="0.25">
      <c r="F50" s="10">
        <v>49</v>
      </c>
      <c r="G50" s="11">
        <v>5</v>
      </c>
      <c r="H50" s="12">
        <f t="shared" si="0"/>
        <v>554382.53176017758</v>
      </c>
      <c r="I50" s="12">
        <f t="shared" si="1"/>
        <v>50838.246431118889</v>
      </c>
      <c r="J50" s="12">
        <f t="shared" si="2"/>
        <v>8337.5539556617459</v>
      </c>
      <c r="K50" s="12">
        <f t="shared" si="3"/>
        <v>42500.692475457145</v>
      </c>
    </row>
    <row r="51" spans="6:11" x14ac:dyDescent="0.25">
      <c r="F51" s="10">
        <v>50</v>
      </c>
      <c r="G51" s="11">
        <v>5</v>
      </c>
      <c r="H51" s="12">
        <f t="shared" si="0"/>
        <v>511881.83928472042</v>
      </c>
      <c r="I51" s="12">
        <f t="shared" si="1"/>
        <v>50838.246431118889</v>
      </c>
      <c r="J51" s="12">
        <f t="shared" si="2"/>
        <v>7698.3710875759925</v>
      </c>
      <c r="K51" s="12">
        <f t="shared" si="3"/>
        <v>43139.875343542895</v>
      </c>
    </row>
    <row r="52" spans="6:11" x14ac:dyDescent="0.25">
      <c r="F52" s="10">
        <v>51</v>
      </c>
      <c r="G52" s="11">
        <v>5</v>
      </c>
      <c r="H52" s="12">
        <f t="shared" si="0"/>
        <v>468741.96394117753</v>
      </c>
      <c r="I52" s="12">
        <f t="shared" si="1"/>
        <v>50838.246431118889</v>
      </c>
      <c r="J52" s="12">
        <f t="shared" si="2"/>
        <v>7049.5753234394215</v>
      </c>
      <c r="K52" s="12">
        <f t="shared" si="3"/>
        <v>43788.671107679467</v>
      </c>
    </row>
    <row r="53" spans="6:11" x14ac:dyDescent="0.25">
      <c r="F53" s="10">
        <v>52</v>
      </c>
      <c r="G53" s="11">
        <v>5</v>
      </c>
      <c r="H53" s="12">
        <f t="shared" si="0"/>
        <v>424953.29283349804</v>
      </c>
      <c r="I53" s="12">
        <f t="shared" si="1"/>
        <v>50838.246431118889</v>
      </c>
      <c r="J53" s="12">
        <f t="shared" si="2"/>
        <v>6391.0220915260115</v>
      </c>
      <c r="K53" s="12">
        <f t="shared" si="3"/>
        <v>44447.224339592874</v>
      </c>
    </row>
    <row r="54" spans="6:11" x14ac:dyDescent="0.25">
      <c r="F54" s="10">
        <v>53</v>
      </c>
      <c r="G54" s="11">
        <v>5</v>
      </c>
      <c r="H54" s="12">
        <f t="shared" si="0"/>
        <v>380506.06849390519</v>
      </c>
      <c r="I54" s="12">
        <f t="shared" si="1"/>
        <v>50838.246431118889</v>
      </c>
      <c r="J54" s="12">
        <f t="shared" si="2"/>
        <v>5722.5646458446799</v>
      </c>
      <c r="K54" s="12">
        <f t="shared" si="3"/>
        <v>45115.68178527421</v>
      </c>
    </row>
    <row r="55" spans="6:11" x14ac:dyDescent="0.25">
      <c r="F55" s="10">
        <v>54</v>
      </c>
      <c r="G55" s="11">
        <v>5</v>
      </c>
      <c r="H55" s="12">
        <f t="shared" si="0"/>
        <v>335390.38670863095</v>
      </c>
      <c r="I55" s="12">
        <f t="shared" si="1"/>
        <v>50838.246431118889</v>
      </c>
      <c r="J55" s="12">
        <f t="shared" si="2"/>
        <v>5044.0540334397574</v>
      </c>
      <c r="K55" s="12">
        <f t="shared" si="3"/>
        <v>45794.192397679129</v>
      </c>
    </row>
    <row r="56" spans="6:11" x14ac:dyDescent="0.25">
      <c r="F56" s="10">
        <v>55</v>
      </c>
      <c r="G56" s="11">
        <v>5</v>
      </c>
      <c r="H56" s="12">
        <f t="shared" si="0"/>
        <v>289596.1943109518</v>
      </c>
      <c r="I56" s="12">
        <f t="shared" si="1"/>
        <v>50838.246431118889</v>
      </c>
      <c r="J56" s="12">
        <f t="shared" si="2"/>
        <v>4355.339061199662</v>
      </c>
      <c r="K56" s="12">
        <f t="shared" si="3"/>
        <v>46482.907369919223</v>
      </c>
    </row>
    <row r="57" spans="6:11" x14ac:dyDescent="0.25">
      <c r="F57" s="10">
        <v>56</v>
      </c>
      <c r="G57" s="11">
        <v>5</v>
      </c>
      <c r="H57" s="12">
        <f t="shared" si="0"/>
        <v>243113.28694103257</v>
      </c>
      <c r="I57" s="12">
        <f t="shared" si="1"/>
        <v>50838.246431118889</v>
      </c>
      <c r="J57" s="12">
        <f t="shared" si="2"/>
        <v>3656.2662621664081</v>
      </c>
      <c r="K57" s="12">
        <f t="shared" si="3"/>
        <v>47181.980168952483</v>
      </c>
    </row>
    <row r="58" spans="6:11" x14ac:dyDescent="0.25">
      <c r="F58" s="10">
        <v>57</v>
      </c>
      <c r="G58" s="11">
        <v>5</v>
      </c>
      <c r="H58" s="12">
        <f t="shared" si="0"/>
        <v>195931.30677208008</v>
      </c>
      <c r="I58" s="12">
        <f t="shared" si="1"/>
        <v>50838.246431118889</v>
      </c>
      <c r="J58" s="12">
        <f t="shared" si="2"/>
        <v>2946.6798613384362</v>
      </c>
      <c r="K58" s="12">
        <f t="shared" si="3"/>
        <v>47891.566569780451</v>
      </c>
    </row>
    <row r="59" spans="6:11" x14ac:dyDescent="0.25">
      <c r="F59" s="10">
        <v>58</v>
      </c>
      <c r="G59" s="11">
        <v>5</v>
      </c>
      <c r="H59" s="12">
        <f t="shared" si="0"/>
        <v>148039.74020229961</v>
      </c>
      <c r="I59" s="12">
        <f t="shared" si="1"/>
        <v>50838.246431118889</v>
      </c>
      <c r="J59" s="12">
        <f t="shared" si="2"/>
        <v>2226.421740959122</v>
      </c>
      <c r="K59" s="12">
        <f t="shared" si="3"/>
        <v>48611.824690159767</v>
      </c>
    </row>
    <row r="60" spans="6:11" x14ac:dyDescent="0.25">
      <c r="F60" s="10">
        <v>59</v>
      </c>
      <c r="G60" s="11">
        <v>5</v>
      </c>
      <c r="H60" s="12">
        <f t="shared" si="0"/>
        <v>99427.915512139851</v>
      </c>
      <c r="I60" s="12">
        <f t="shared" si="1"/>
        <v>50838.246431118889</v>
      </c>
      <c r="J60" s="12">
        <f t="shared" si="2"/>
        <v>1495.33140528327</v>
      </c>
      <c r="K60" s="12">
        <f t="shared" si="3"/>
        <v>49342.915025835617</v>
      </c>
    </row>
    <row r="61" spans="6:11" x14ac:dyDescent="0.25">
      <c r="F61" s="10">
        <v>60</v>
      </c>
      <c r="G61" s="11">
        <v>5</v>
      </c>
      <c r="H61" s="12">
        <f t="shared" si="0"/>
        <v>50085.000486304234</v>
      </c>
      <c r="I61" s="12">
        <f t="shared" si="1"/>
        <v>50838.246431118889</v>
      </c>
      <c r="J61" s="12">
        <f t="shared" si="2"/>
        <v>753.24594481370036</v>
      </c>
      <c r="K61" s="12">
        <f t="shared" si="3"/>
        <v>50085.000486305187</v>
      </c>
    </row>
    <row r="62" spans="6:11" x14ac:dyDescent="0.25">
      <c r="F62" s="10">
        <v>61</v>
      </c>
      <c r="G62" s="11">
        <v>6</v>
      </c>
      <c r="H62" s="12">
        <f t="shared" si="0"/>
        <v>0</v>
      </c>
      <c r="I62" s="12">
        <f t="shared" si="1"/>
        <v>0</v>
      </c>
      <c r="J62" s="12">
        <f t="shared" si="2"/>
        <v>0</v>
      </c>
      <c r="K62" s="12">
        <f t="shared" si="3"/>
        <v>0</v>
      </c>
    </row>
    <row r="63" spans="6:11" x14ac:dyDescent="0.25">
      <c r="F63" s="10">
        <v>62</v>
      </c>
      <c r="G63" s="11">
        <v>6</v>
      </c>
      <c r="H63" s="12">
        <f t="shared" si="0"/>
        <v>0</v>
      </c>
      <c r="I63" s="12">
        <f t="shared" si="1"/>
        <v>0</v>
      </c>
      <c r="J63" s="12">
        <f t="shared" si="2"/>
        <v>0</v>
      </c>
      <c r="K63" s="12">
        <f t="shared" si="3"/>
        <v>0</v>
      </c>
    </row>
    <row r="64" spans="6:11" x14ac:dyDescent="0.25">
      <c r="F64" s="10">
        <v>63</v>
      </c>
      <c r="G64" s="11">
        <v>6</v>
      </c>
      <c r="H64" s="12">
        <f t="shared" si="0"/>
        <v>0</v>
      </c>
      <c r="I64" s="12">
        <f t="shared" si="1"/>
        <v>0</v>
      </c>
      <c r="J64" s="12">
        <f t="shared" si="2"/>
        <v>0</v>
      </c>
      <c r="K64" s="12">
        <f t="shared" si="3"/>
        <v>0</v>
      </c>
    </row>
    <row r="65" spans="6:11" x14ac:dyDescent="0.25">
      <c r="F65" s="10">
        <v>64</v>
      </c>
      <c r="G65" s="11">
        <v>6</v>
      </c>
      <c r="H65" s="12">
        <f t="shared" si="0"/>
        <v>0</v>
      </c>
      <c r="I65" s="12">
        <f t="shared" si="1"/>
        <v>0</v>
      </c>
      <c r="J65" s="12">
        <f t="shared" si="2"/>
        <v>0</v>
      </c>
      <c r="K65" s="12">
        <f t="shared" si="3"/>
        <v>0</v>
      </c>
    </row>
    <row r="66" spans="6:11" x14ac:dyDescent="0.25">
      <c r="F66" s="10">
        <v>65</v>
      </c>
      <c r="G66" s="11">
        <v>6</v>
      </c>
      <c r="H66" s="12">
        <f t="shared" si="0"/>
        <v>0</v>
      </c>
      <c r="I66" s="12">
        <f t="shared" si="1"/>
        <v>0</v>
      </c>
      <c r="J66" s="12">
        <f t="shared" si="2"/>
        <v>0</v>
      </c>
      <c r="K66" s="12">
        <f t="shared" si="3"/>
        <v>0</v>
      </c>
    </row>
    <row r="67" spans="6:11" x14ac:dyDescent="0.25">
      <c r="F67" s="10">
        <v>66</v>
      </c>
      <c r="G67" s="11">
        <v>6</v>
      </c>
      <c r="H67" s="12">
        <f t="shared" ref="H67:H130" si="4">IF(F67&gt;Tenor*12,0,H66-K66)</f>
        <v>0</v>
      </c>
      <c r="I67" s="12">
        <f t="shared" ref="I67:I130" si="5">IF(F67&gt;Tenor*12,0,Installment)</f>
        <v>0</v>
      </c>
      <c r="J67" s="12">
        <f t="shared" ref="J67:J130" si="6">IF(F67&gt;Tenor*12,0,H67*RealKamatláb/360*(365/12))</f>
        <v>0</v>
      </c>
      <c r="K67" s="12">
        <f t="shared" ref="K67:K130" si="7">IF(F67&gt;Tenor*12,0,I67-J67)</f>
        <v>0</v>
      </c>
    </row>
    <row r="68" spans="6:11" x14ac:dyDescent="0.25">
      <c r="F68" s="10">
        <v>67</v>
      </c>
      <c r="G68" s="11">
        <v>6</v>
      </c>
      <c r="H68" s="12">
        <f t="shared" si="4"/>
        <v>0</v>
      </c>
      <c r="I68" s="12">
        <f t="shared" si="5"/>
        <v>0</v>
      </c>
      <c r="J68" s="12">
        <f t="shared" si="6"/>
        <v>0</v>
      </c>
      <c r="K68" s="12">
        <f t="shared" si="7"/>
        <v>0</v>
      </c>
    </row>
    <row r="69" spans="6:11" x14ac:dyDescent="0.25">
      <c r="F69" s="10">
        <v>68</v>
      </c>
      <c r="G69" s="11">
        <v>6</v>
      </c>
      <c r="H69" s="12">
        <f t="shared" si="4"/>
        <v>0</v>
      </c>
      <c r="I69" s="12">
        <f t="shared" si="5"/>
        <v>0</v>
      </c>
      <c r="J69" s="12">
        <f t="shared" si="6"/>
        <v>0</v>
      </c>
      <c r="K69" s="12">
        <f t="shared" si="7"/>
        <v>0</v>
      </c>
    </row>
    <row r="70" spans="6:11" x14ac:dyDescent="0.25">
      <c r="F70" s="10">
        <v>69</v>
      </c>
      <c r="G70" s="11">
        <v>6</v>
      </c>
      <c r="H70" s="12">
        <f t="shared" si="4"/>
        <v>0</v>
      </c>
      <c r="I70" s="12">
        <f t="shared" si="5"/>
        <v>0</v>
      </c>
      <c r="J70" s="12">
        <f t="shared" si="6"/>
        <v>0</v>
      </c>
      <c r="K70" s="12">
        <f t="shared" si="7"/>
        <v>0</v>
      </c>
    </row>
    <row r="71" spans="6:11" x14ac:dyDescent="0.25">
      <c r="F71" s="10">
        <v>70</v>
      </c>
      <c r="G71" s="11">
        <v>6</v>
      </c>
      <c r="H71" s="12">
        <f t="shared" si="4"/>
        <v>0</v>
      </c>
      <c r="I71" s="12">
        <f t="shared" si="5"/>
        <v>0</v>
      </c>
      <c r="J71" s="12">
        <f t="shared" si="6"/>
        <v>0</v>
      </c>
      <c r="K71" s="12">
        <f t="shared" si="7"/>
        <v>0</v>
      </c>
    </row>
    <row r="72" spans="6:11" x14ac:dyDescent="0.25">
      <c r="F72" s="10">
        <v>71</v>
      </c>
      <c r="G72" s="11">
        <v>6</v>
      </c>
      <c r="H72" s="12">
        <f t="shared" si="4"/>
        <v>0</v>
      </c>
      <c r="I72" s="12">
        <f t="shared" si="5"/>
        <v>0</v>
      </c>
      <c r="J72" s="12">
        <f t="shared" si="6"/>
        <v>0</v>
      </c>
      <c r="K72" s="12">
        <f t="shared" si="7"/>
        <v>0</v>
      </c>
    </row>
    <row r="73" spans="6:11" x14ac:dyDescent="0.25">
      <c r="F73" s="10">
        <v>72</v>
      </c>
      <c r="G73" s="11">
        <v>6</v>
      </c>
      <c r="H73" s="12">
        <f t="shared" si="4"/>
        <v>0</v>
      </c>
      <c r="I73" s="12">
        <f t="shared" si="5"/>
        <v>0</v>
      </c>
      <c r="J73" s="12">
        <f t="shared" si="6"/>
        <v>0</v>
      </c>
      <c r="K73" s="12">
        <f t="shared" si="7"/>
        <v>0</v>
      </c>
    </row>
    <row r="74" spans="6:11" x14ac:dyDescent="0.25">
      <c r="F74" s="10">
        <v>73</v>
      </c>
      <c r="G74" s="11">
        <v>7</v>
      </c>
      <c r="H74" s="12">
        <f t="shared" si="4"/>
        <v>0</v>
      </c>
      <c r="I74" s="12">
        <f t="shared" si="5"/>
        <v>0</v>
      </c>
      <c r="J74" s="12">
        <f t="shared" si="6"/>
        <v>0</v>
      </c>
      <c r="K74" s="12">
        <f t="shared" si="7"/>
        <v>0</v>
      </c>
    </row>
    <row r="75" spans="6:11" x14ac:dyDescent="0.25">
      <c r="F75" s="10">
        <v>74</v>
      </c>
      <c r="G75" s="11">
        <v>7</v>
      </c>
      <c r="H75" s="12">
        <f t="shared" si="4"/>
        <v>0</v>
      </c>
      <c r="I75" s="12">
        <f t="shared" si="5"/>
        <v>0</v>
      </c>
      <c r="J75" s="12">
        <f t="shared" si="6"/>
        <v>0</v>
      </c>
      <c r="K75" s="12">
        <f t="shared" si="7"/>
        <v>0</v>
      </c>
    </row>
    <row r="76" spans="6:11" x14ac:dyDescent="0.25">
      <c r="F76" s="10">
        <v>75</v>
      </c>
      <c r="G76" s="11">
        <v>7</v>
      </c>
      <c r="H76" s="12">
        <f t="shared" si="4"/>
        <v>0</v>
      </c>
      <c r="I76" s="12">
        <f t="shared" si="5"/>
        <v>0</v>
      </c>
      <c r="J76" s="12">
        <f t="shared" si="6"/>
        <v>0</v>
      </c>
      <c r="K76" s="12">
        <f t="shared" si="7"/>
        <v>0</v>
      </c>
    </row>
    <row r="77" spans="6:11" x14ac:dyDescent="0.25">
      <c r="F77" s="10">
        <v>76</v>
      </c>
      <c r="G77" s="11">
        <v>7</v>
      </c>
      <c r="H77" s="12">
        <f t="shared" si="4"/>
        <v>0</v>
      </c>
      <c r="I77" s="12">
        <f t="shared" si="5"/>
        <v>0</v>
      </c>
      <c r="J77" s="12">
        <f t="shared" si="6"/>
        <v>0</v>
      </c>
      <c r="K77" s="12">
        <f t="shared" si="7"/>
        <v>0</v>
      </c>
    </row>
    <row r="78" spans="6:11" x14ac:dyDescent="0.25">
      <c r="F78" s="10">
        <v>77</v>
      </c>
      <c r="G78" s="11">
        <v>7</v>
      </c>
      <c r="H78" s="12">
        <f t="shared" si="4"/>
        <v>0</v>
      </c>
      <c r="I78" s="12">
        <f t="shared" si="5"/>
        <v>0</v>
      </c>
      <c r="J78" s="12">
        <f t="shared" si="6"/>
        <v>0</v>
      </c>
      <c r="K78" s="12">
        <f t="shared" si="7"/>
        <v>0</v>
      </c>
    </row>
    <row r="79" spans="6:11" x14ac:dyDescent="0.25">
      <c r="F79" s="10">
        <v>78</v>
      </c>
      <c r="G79" s="11">
        <v>7</v>
      </c>
      <c r="H79" s="12">
        <f t="shared" si="4"/>
        <v>0</v>
      </c>
      <c r="I79" s="12">
        <f t="shared" si="5"/>
        <v>0</v>
      </c>
      <c r="J79" s="12">
        <f t="shared" si="6"/>
        <v>0</v>
      </c>
      <c r="K79" s="12">
        <f t="shared" si="7"/>
        <v>0</v>
      </c>
    </row>
    <row r="80" spans="6:11" x14ac:dyDescent="0.25">
      <c r="F80" s="10">
        <v>79</v>
      </c>
      <c r="G80" s="11">
        <v>7</v>
      </c>
      <c r="H80" s="12">
        <f t="shared" si="4"/>
        <v>0</v>
      </c>
      <c r="I80" s="12">
        <f t="shared" si="5"/>
        <v>0</v>
      </c>
      <c r="J80" s="12">
        <f t="shared" si="6"/>
        <v>0</v>
      </c>
      <c r="K80" s="12">
        <f t="shared" si="7"/>
        <v>0</v>
      </c>
    </row>
    <row r="81" spans="6:11" x14ac:dyDescent="0.25">
      <c r="F81" s="10">
        <v>80</v>
      </c>
      <c r="G81" s="11">
        <v>7</v>
      </c>
      <c r="H81" s="12">
        <f t="shared" si="4"/>
        <v>0</v>
      </c>
      <c r="I81" s="12">
        <f t="shared" si="5"/>
        <v>0</v>
      </c>
      <c r="J81" s="12">
        <f t="shared" si="6"/>
        <v>0</v>
      </c>
      <c r="K81" s="12">
        <f t="shared" si="7"/>
        <v>0</v>
      </c>
    </row>
    <row r="82" spans="6:11" x14ac:dyDescent="0.25">
      <c r="F82" s="10">
        <v>81</v>
      </c>
      <c r="G82" s="11">
        <v>7</v>
      </c>
      <c r="H82" s="12">
        <f t="shared" si="4"/>
        <v>0</v>
      </c>
      <c r="I82" s="12">
        <f t="shared" si="5"/>
        <v>0</v>
      </c>
      <c r="J82" s="12">
        <f t="shared" si="6"/>
        <v>0</v>
      </c>
      <c r="K82" s="12">
        <f t="shared" si="7"/>
        <v>0</v>
      </c>
    </row>
    <row r="83" spans="6:11" x14ac:dyDescent="0.25">
      <c r="F83" s="10">
        <v>82</v>
      </c>
      <c r="G83" s="11">
        <v>7</v>
      </c>
      <c r="H83" s="12">
        <f t="shared" si="4"/>
        <v>0</v>
      </c>
      <c r="I83" s="12">
        <f t="shared" si="5"/>
        <v>0</v>
      </c>
      <c r="J83" s="12">
        <f t="shared" si="6"/>
        <v>0</v>
      </c>
      <c r="K83" s="12">
        <f t="shared" si="7"/>
        <v>0</v>
      </c>
    </row>
    <row r="84" spans="6:11" x14ac:dyDescent="0.25">
      <c r="F84" s="10">
        <v>83</v>
      </c>
      <c r="G84" s="11">
        <v>7</v>
      </c>
      <c r="H84" s="12">
        <f t="shared" si="4"/>
        <v>0</v>
      </c>
      <c r="I84" s="12">
        <f t="shared" si="5"/>
        <v>0</v>
      </c>
      <c r="J84" s="12">
        <f t="shared" si="6"/>
        <v>0</v>
      </c>
      <c r="K84" s="12">
        <f t="shared" si="7"/>
        <v>0</v>
      </c>
    </row>
    <row r="85" spans="6:11" x14ac:dyDescent="0.25">
      <c r="F85" s="10">
        <v>84</v>
      </c>
      <c r="G85" s="11">
        <v>7</v>
      </c>
      <c r="H85" s="12">
        <f t="shared" si="4"/>
        <v>0</v>
      </c>
      <c r="I85" s="12">
        <f t="shared" si="5"/>
        <v>0</v>
      </c>
      <c r="J85" s="12">
        <f t="shared" si="6"/>
        <v>0</v>
      </c>
      <c r="K85" s="12">
        <f t="shared" si="7"/>
        <v>0</v>
      </c>
    </row>
    <row r="86" spans="6:11" x14ac:dyDescent="0.25">
      <c r="F86" s="10">
        <v>85</v>
      </c>
      <c r="G86" s="11">
        <v>8</v>
      </c>
      <c r="H86" s="12">
        <f t="shared" si="4"/>
        <v>0</v>
      </c>
      <c r="I86" s="12">
        <f t="shared" si="5"/>
        <v>0</v>
      </c>
      <c r="J86" s="12">
        <f t="shared" si="6"/>
        <v>0</v>
      </c>
      <c r="K86" s="12">
        <f t="shared" si="7"/>
        <v>0</v>
      </c>
    </row>
    <row r="87" spans="6:11" x14ac:dyDescent="0.25">
      <c r="F87" s="10">
        <v>86</v>
      </c>
      <c r="G87" s="11">
        <v>8</v>
      </c>
      <c r="H87" s="12">
        <f t="shared" si="4"/>
        <v>0</v>
      </c>
      <c r="I87" s="12">
        <f t="shared" si="5"/>
        <v>0</v>
      </c>
      <c r="J87" s="12">
        <f t="shared" si="6"/>
        <v>0</v>
      </c>
      <c r="K87" s="12">
        <f t="shared" si="7"/>
        <v>0</v>
      </c>
    </row>
    <row r="88" spans="6:11" x14ac:dyDescent="0.25">
      <c r="F88" s="10">
        <v>87</v>
      </c>
      <c r="G88" s="11">
        <v>8</v>
      </c>
      <c r="H88" s="12">
        <f t="shared" si="4"/>
        <v>0</v>
      </c>
      <c r="I88" s="12">
        <f t="shared" si="5"/>
        <v>0</v>
      </c>
      <c r="J88" s="12">
        <f t="shared" si="6"/>
        <v>0</v>
      </c>
      <c r="K88" s="12">
        <f t="shared" si="7"/>
        <v>0</v>
      </c>
    </row>
    <row r="89" spans="6:11" x14ac:dyDescent="0.25">
      <c r="F89" s="10">
        <v>88</v>
      </c>
      <c r="G89" s="11">
        <v>8</v>
      </c>
      <c r="H89" s="12">
        <f t="shared" si="4"/>
        <v>0</v>
      </c>
      <c r="I89" s="12">
        <f t="shared" si="5"/>
        <v>0</v>
      </c>
      <c r="J89" s="12">
        <f t="shared" si="6"/>
        <v>0</v>
      </c>
      <c r="K89" s="12">
        <f t="shared" si="7"/>
        <v>0</v>
      </c>
    </row>
    <row r="90" spans="6:11" x14ac:dyDescent="0.25">
      <c r="F90" s="10">
        <v>89</v>
      </c>
      <c r="G90" s="11">
        <v>8</v>
      </c>
      <c r="H90" s="12">
        <f t="shared" si="4"/>
        <v>0</v>
      </c>
      <c r="I90" s="12">
        <f t="shared" si="5"/>
        <v>0</v>
      </c>
      <c r="J90" s="12">
        <f t="shared" si="6"/>
        <v>0</v>
      </c>
      <c r="K90" s="12">
        <f t="shared" si="7"/>
        <v>0</v>
      </c>
    </row>
    <row r="91" spans="6:11" x14ac:dyDescent="0.25">
      <c r="F91" s="10">
        <v>90</v>
      </c>
      <c r="G91" s="11">
        <v>8</v>
      </c>
      <c r="H91" s="12">
        <f t="shared" si="4"/>
        <v>0</v>
      </c>
      <c r="I91" s="12">
        <f t="shared" si="5"/>
        <v>0</v>
      </c>
      <c r="J91" s="12">
        <f t="shared" si="6"/>
        <v>0</v>
      </c>
      <c r="K91" s="12">
        <f t="shared" si="7"/>
        <v>0</v>
      </c>
    </row>
    <row r="92" spans="6:11" x14ac:dyDescent="0.25">
      <c r="F92" s="10">
        <v>91</v>
      </c>
      <c r="G92" s="11">
        <v>8</v>
      </c>
      <c r="H92" s="12">
        <f t="shared" si="4"/>
        <v>0</v>
      </c>
      <c r="I92" s="12">
        <f t="shared" si="5"/>
        <v>0</v>
      </c>
      <c r="J92" s="12">
        <f t="shared" si="6"/>
        <v>0</v>
      </c>
      <c r="K92" s="12">
        <f t="shared" si="7"/>
        <v>0</v>
      </c>
    </row>
    <row r="93" spans="6:11" x14ac:dyDescent="0.25">
      <c r="F93" s="10">
        <v>92</v>
      </c>
      <c r="G93" s="11">
        <v>8</v>
      </c>
      <c r="H93" s="12">
        <f t="shared" si="4"/>
        <v>0</v>
      </c>
      <c r="I93" s="12">
        <f t="shared" si="5"/>
        <v>0</v>
      </c>
      <c r="J93" s="12">
        <f t="shared" si="6"/>
        <v>0</v>
      </c>
      <c r="K93" s="12">
        <f t="shared" si="7"/>
        <v>0</v>
      </c>
    </row>
    <row r="94" spans="6:11" x14ac:dyDescent="0.25">
      <c r="F94" s="10">
        <v>93</v>
      </c>
      <c r="G94" s="11">
        <v>8</v>
      </c>
      <c r="H94" s="12">
        <f t="shared" si="4"/>
        <v>0</v>
      </c>
      <c r="I94" s="12">
        <f t="shared" si="5"/>
        <v>0</v>
      </c>
      <c r="J94" s="12">
        <f t="shared" si="6"/>
        <v>0</v>
      </c>
      <c r="K94" s="12">
        <f t="shared" si="7"/>
        <v>0</v>
      </c>
    </row>
    <row r="95" spans="6:11" x14ac:dyDescent="0.25">
      <c r="F95" s="10">
        <v>94</v>
      </c>
      <c r="G95" s="11">
        <v>8</v>
      </c>
      <c r="H95" s="12">
        <f t="shared" si="4"/>
        <v>0</v>
      </c>
      <c r="I95" s="12">
        <f t="shared" si="5"/>
        <v>0</v>
      </c>
      <c r="J95" s="12">
        <f t="shared" si="6"/>
        <v>0</v>
      </c>
      <c r="K95" s="12">
        <f t="shared" si="7"/>
        <v>0</v>
      </c>
    </row>
    <row r="96" spans="6:11" x14ac:dyDescent="0.25">
      <c r="F96" s="10">
        <v>95</v>
      </c>
      <c r="G96" s="11">
        <v>8</v>
      </c>
      <c r="H96" s="12">
        <f t="shared" si="4"/>
        <v>0</v>
      </c>
      <c r="I96" s="12">
        <f t="shared" si="5"/>
        <v>0</v>
      </c>
      <c r="J96" s="12">
        <f t="shared" si="6"/>
        <v>0</v>
      </c>
      <c r="K96" s="12">
        <f t="shared" si="7"/>
        <v>0</v>
      </c>
    </row>
    <row r="97" spans="6:11" x14ac:dyDescent="0.25">
      <c r="F97" s="10">
        <v>96</v>
      </c>
      <c r="G97" s="11">
        <v>8</v>
      </c>
      <c r="H97" s="12">
        <f t="shared" si="4"/>
        <v>0</v>
      </c>
      <c r="I97" s="12">
        <f t="shared" si="5"/>
        <v>0</v>
      </c>
      <c r="J97" s="12">
        <f t="shared" si="6"/>
        <v>0</v>
      </c>
      <c r="K97" s="12">
        <f t="shared" si="7"/>
        <v>0</v>
      </c>
    </row>
    <row r="98" spans="6:11" x14ac:dyDescent="0.25">
      <c r="F98" s="10">
        <v>97</v>
      </c>
      <c r="G98" s="11">
        <v>9</v>
      </c>
      <c r="H98" s="12">
        <f t="shared" si="4"/>
        <v>0</v>
      </c>
      <c r="I98" s="12">
        <f t="shared" si="5"/>
        <v>0</v>
      </c>
      <c r="J98" s="12">
        <f t="shared" si="6"/>
        <v>0</v>
      </c>
      <c r="K98" s="12">
        <f t="shared" si="7"/>
        <v>0</v>
      </c>
    </row>
    <row r="99" spans="6:11" x14ac:dyDescent="0.25">
      <c r="F99" s="10">
        <v>98</v>
      </c>
      <c r="G99" s="11">
        <v>9</v>
      </c>
      <c r="H99" s="12">
        <f t="shared" si="4"/>
        <v>0</v>
      </c>
      <c r="I99" s="12">
        <f t="shared" si="5"/>
        <v>0</v>
      </c>
      <c r="J99" s="12">
        <f t="shared" si="6"/>
        <v>0</v>
      </c>
      <c r="K99" s="12">
        <f t="shared" si="7"/>
        <v>0</v>
      </c>
    </row>
    <row r="100" spans="6:11" x14ac:dyDescent="0.25">
      <c r="F100" s="10">
        <v>99</v>
      </c>
      <c r="G100" s="11">
        <v>9</v>
      </c>
      <c r="H100" s="12">
        <f t="shared" si="4"/>
        <v>0</v>
      </c>
      <c r="I100" s="12">
        <f t="shared" si="5"/>
        <v>0</v>
      </c>
      <c r="J100" s="12">
        <f t="shared" si="6"/>
        <v>0</v>
      </c>
      <c r="K100" s="12">
        <f t="shared" si="7"/>
        <v>0</v>
      </c>
    </row>
    <row r="101" spans="6:11" x14ac:dyDescent="0.25">
      <c r="F101" s="10">
        <v>100</v>
      </c>
      <c r="G101" s="11">
        <v>9</v>
      </c>
      <c r="H101" s="12">
        <f t="shared" si="4"/>
        <v>0</v>
      </c>
      <c r="I101" s="12">
        <f t="shared" si="5"/>
        <v>0</v>
      </c>
      <c r="J101" s="12">
        <f t="shared" si="6"/>
        <v>0</v>
      </c>
      <c r="K101" s="12">
        <f t="shared" si="7"/>
        <v>0</v>
      </c>
    </row>
    <row r="102" spans="6:11" x14ac:dyDescent="0.25">
      <c r="F102" s="10">
        <v>101</v>
      </c>
      <c r="G102" s="11">
        <v>9</v>
      </c>
      <c r="H102" s="12">
        <f t="shared" si="4"/>
        <v>0</v>
      </c>
      <c r="I102" s="12">
        <f t="shared" si="5"/>
        <v>0</v>
      </c>
      <c r="J102" s="12">
        <f t="shared" si="6"/>
        <v>0</v>
      </c>
      <c r="K102" s="12">
        <f t="shared" si="7"/>
        <v>0</v>
      </c>
    </row>
    <row r="103" spans="6:11" x14ac:dyDescent="0.25">
      <c r="F103" s="10">
        <v>102</v>
      </c>
      <c r="G103" s="11">
        <v>9</v>
      </c>
      <c r="H103" s="12">
        <f t="shared" si="4"/>
        <v>0</v>
      </c>
      <c r="I103" s="12">
        <f t="shared" si="5"/>
        <v>0</v>
      </c>
      <c r="J103" s="12">
        <f t="shared" si="6"/>
        <v>0</v>
      </c>
      <c r="K103" s="12">
        <f t="shared" si="7"/>
        <v>0</v>
      </c>
    </row>
    <row r="104" spans="6:11" x14ac:dyDescent="0.25">
      <c r="F104" s="10">
        <v>103</v>
      </c>
      <c r="G104" s="11">
        <v>9</v>
      </c>
      <c r="H104" s="12">
        <f t="shared" si="4"/>
        <v>0</v>
      </c>
      <c r="I104" s="12">
        <f t="shared" si="5"/>
        <v>0</v>
      </c>
      <c r="J104" s="12">
        <f t="shared" si="6"/>
        <v>0</v>
      </c>
      <c r="K104" s="12">
        <f t="shared" si="7"/>
        <v>0</v>
      </c>
    </row>
    <row r="105" spans="6:11" x14ac:dyDescent="0.25">
      <c r="F105" s="10">
        <v>104</v>
      </c>
      <c r="G105" s="11">
        <v>9</v>
      </c>
      <c r="H105" s="12">
        <f t="shared" si="4"/>
        <v>0</v>
      </c>
      <c r="I105" s="12">
        <f t="shared" si="5"/>
        <v>0</v>
      </c>
      <c r="J105" s="12">
        <f t="shared" si="6"/>
        <v>0</v>
      </c>
      <c r="K105" s="12">
        <f t="shared" si="7"/>
        <v>0</v>
      </c>
    </row>
    <row r="106" spans="6:11" x14ac:dyDescent="0.25">
      <c r="F106" s="10">
        <v>105</v>
      </c>
      <c r="G106" s="11">
        <v>9</v>
      </c>
      <c r="H106" s="12">
        <f t="shared" si="4"/>
        <v>0</v>
      </c>
      <c r="I106" s="12">
        <f t="shared" si="5"/>
        <v>0</v>
      </c>
      <c r="J106" s="12">
        <f t="shared" si="6"/>
        <v>0</v>
      </c>
      <c r="K106" s="12">
        <f t="shared" si="7"/>
        <v>0</v>
      </c>
    </row>
    <row r="107" spans="6:11" x14ac:dyDescent="0.25">
      <c r="F107" s="10">
        <v>106</v>
      </c>
      <c r="G107" s="11">
        <v>9</v>
      </c>
      <c r="H107" s="12">
        <f t="shared" si="4"/>
        <v>0</v>
      </c>
      <c r="I107" s="12">
        <f t="shared" si="5"/>
        <v>0</v>
      </c>
      <c r="J107" s="12">
        <f t="shared" si="6"/>
        <v>0</v>
      </c>
      <c r="K107" s="12">
        <f t="shared" si="7"/>
        <v>0</v>
      </c>
    </row>
    <row r="108" spans="6:11" x14ac:dyDescent="0.25">
      <c r="F108" s="10">
        <v>107</v>
      </c>
      <c r="G108" s="11">
        <v>9</v>
      </c>
      <c r="H108" s="12">
        <f t="shared" si="4"/>
        <v>0</v>
      </c>
      <c r="I108" s="12">
        <f t="shared" si="5"/>
        <v>0</v>
      </c>
      <c r="J108" s="12">
        <f t="shared" si="6"/>
        <v>0</v>
      </c>
      <c r="K108" s="12">
        <f t="shared" si="7"/>
        <v>0</v>
      </c>
    </row>
    <row r="109" spans="6:11" x14ac:dyDescent="0.25">
      <c r="F109" s="10">
        <v>108</v>
      </c>
      <c r="G109" s="11">
        <v>9</v>
      </c>
      <c r="H109" s="12">
        <f t="shared" si="4"/>
        <v>0</v>
      </c>
      <c r="I109" s="12">
        <f t="shared" si="5"/>
        <v>0</v>
      </c>
      <c r="J109" s="12">
        <f t="shared" si="6"/>
        <v>0</v>
      </c>
      <c r="K109" s="12">
        <f t="shared" si="7"/>
        <v>0</v>
      </c>
    </row>
    <row r="110" spans="6:11" x14ac:dyDescent="0.25">
      <c r="F110" s="10">
        <v>109</v>
      </c>
      <c r="G110" s="11">
        <v>10</v>
      </c>
      <c r="H110" s="12">
        <f t="shared" si="4"/>
        <v>0</v>
      </c>
      <c r="I110" s="12">
        <f t="shared" si="5"/>
        <v>0</v>
      </c>
      <c r="J110" s="12">
        <f t="shared" si="6"/>
        <v>0</v>
      </c>
      <c r="K110" s="12">
        <f t="shared" si="7"/>
        <v>0</v>
      </c>
    </row>
    <row r="111" spans="6:11" x14ac:dyDescent="0.25">
      <c r="F111" s="10">
        <v>110</v>
      </c>
      <c r="G111" s="11">
        <v>10</v>
      </c>
      <c r="H111" s="12">
        <f t="shared" si="4"/>
        <v>0</v>
      </c>
      <c r="I111" s="12">
        <f t="shared" si="5"/>
        <v>0</v>
      </c>
      <c r="J111" s="12">
        <f t="shared" si="6"/>
        <v>0</v>
      </c>
      <c r="K111" s="12">
        <f t="shared" si="7"/>
        <v>0</v>
      </c>
    </row>
    <row r="112" spans="6:11" x14ac:dyDescent="0.25">
      <c r="F112" s="10">
        <v>111</v>
      </c>
      <c r="G112" s="11">
        <v>10</v>
      </c>
      <c r="H112" s="12">
        <f t="shared" si="4"/>
        <v>0</v>
      </c>
      <c r="I112" s="12">
        <f t="shared" si="5"/>
        <v>0</v>
      </c>
      <c r="J112" s="12">
        <f t="shared" si="6"/>
        <v>0</v>
      </c>
      <c r="K112" s="12">
        <f t="shared" si="7"/>
        <v>0</v>
      </c>
    </row>
    <row r="113" spans="6:11" x14ac:dyDescent="0.25">
      <c r="F113" s="10">
        <v>112</v>
      </c>
      <c r="G113" s="11">
        <v>10</v>
      </c>
      <c r="H113" s="12">
        <f t="shared" si="4"/>
        <v>0</v>
      </c>
      <c r="I113" s="12">
        <f t="shared" si="5"/>
        <v>0</v>
      </c>
      <c r="J113" s="12">
        <f t="shared" si="6"/>
        <v>0</v>
      </c>
      <c r="K113" s="12">
        <f t="shared" si="7"/>
        <v>0</v>
      </c>
    </row>
    <row r="114" spans="6:11" x14ac:dyDescent="0.25">
      <c r="F114" s="10">
        <v>113</v>
      </c>
      <c r="G114" s="11">
        <v>10</v>
      </c>
      <c r="H114" s="12">
        <f t="shared" si="4"/>
        <v>0</v>
      </c>
      <c r="I114" s="12">
        <f t="shared" si="5"/>
        <v>0</v>
      </c>
      <c r="J114" s="12">
        <f t="shared" si="6"/>
        <v>0</v>
      </c>
      <c r="K114" s="12">
        <f t="shared" si="7"/>
        <v>0</v>
      </c>
    </row>
    <row r="115" spans="6:11" x14ac:dyDescent="0.25">
      <c r="F115" s="10">
        <v>114</v>
      </c>
      <c r="G115" s="11">
        <v>10</v>
      </c>
      <c r="H115" s="12">
        <f t="shared" si="4"/>
        <v>0</v>
      </c>
      <c r="I115" s="12">
        <f t="shared" si="5"/>
        <v>0</v>
      </c>
      <c r="J115" s="12">
        <f t="shared" si="6"/>
        <v>0</v>
      </c>
      <c r="K115" s="12">
        <f t="shared" si="7"/>
        <v>0</v>
      </c>
    </row>
    <row r="116" spans="6:11" x14ac:dyDescent="0.25">
      <c r="F116" s="10">
        <v>115</v>
      </c>
      <c r="G116" s="11">
        <v>10</v>
      </c>
      <c r="H116" s="12">
        <f t="shared" si="4"/>
        <v>0</v>
      </c>
      <c r="I116" s="12">
        <f t="shared" si="5"/>
        <v>0</v>
      </c>
      <c r="J116" s="12">
        <f t="shared" si="6"/>
        <v>0</v>
      </c>
      <c r="K116" s="12">
        <f t="shared" si="7"/>
        <v>0</v>
      </c>
    </row>
    <row r="117" spans="6:11" x14ac:dyDescent="0.25">
      <c r="F117" s="10">
        <v>116</v>
      </c>
      <c r="G117" s="11">
        <v>10</v>
      </c>
      <c r="H117" s="12">
        <f t="shared" si="4"/>
        <v>0</v>
      </c>
      <c r="I117" s="12">
        <f t="shared" si="5"/>
        <v>0</v>
      </c>
      <c r="J117" s="12">
        <f t="shared" si="6"/>
        <v>0</v>
      </c>
      <c r="K117" s="12">
        <f t="shared" si="7"/>
        <v>0</v>
      </c>
    </row>
    <row r="118" spans="6:11" x14ac:dyDescent="0.25">
      <c r="F118" s="10">
        <v>117</v>
      </c>
      <c r="G118" s="11">
        <v>10</v>
      </c>
      <c r="H118" s="12">
        <f t="shared" si="4"/>
        <v>0</v>
      </c>
      <c r="I118" s="12">
        <f t="shared" si="5"/>
        <v>0</v>
      </c>
      <c r="J118" s="12">
        <f t="shared" si="6"/>
        <v>0</v>
      </c>
      <c r="K118" s="12">
        <f t="shared" si="7"/>
        <v>0</v>
      </c>
    </row>
    <row r="119" spans="6:11" x14ac:dyDescent="0.25">
      <c r="F119" s="10">
        <v>118</v>
      </c>
      <c r="G119" s="11">
        <v>10</v>
      </c>
      <c r="H119" s="12">
        <f t="shared" si="4"/>
        <v>0</v>
      </c>
      <c r="I119" s="12">
        <f t="shared" si="5"/>
        <v>0</v>
      </c>
      <c r="J119" s="12">
        <f t="shared" si="6"/>
        <v>0</v>
      </c>
      <c r="K119" s="12">
        <f t="shared" si="7"/>
        <v>0</v>
      </c>
    </row>
    <row r="120" spans="6:11" x14ac:dyDescent="0.25">
      <c r="F120" s="10">
        <v>119</v>
      </c>
      <c r="G120" s="11">
        <v>10</v>
      </c>
      <c r="H120" s="12">
        <f t="shared" si="4"/>
        <v>0</v>
      </c>
      <c r="I120" s="12">
        <f t="shared" si="5"/>
        <v>0</v>
      </c>
      <c r="J120" s="12">
        <f t="shared" si="6"/>
        <v>0</v>
      </c>
      <c r="K120" s="12">
        <f t="shared" si="7"/>
        <v>0</v>
      </c>
    </row>
    <row r="121" spans="6:11" x14ac:dyDescent="0.25">
      <c r="F121" s="10">
        <v>120</v>
      </c>
      <c r="G121" s="11">
        <v>10</v>
      </c>
      <c r="H121" s="12">
        <f t="shared" si="4"/>
        <v>0</v>
      </c>
      <c r="I121" s="12">
        <f t="shared" si="5"/>
        <v>0</v>
      </c>
      <c r="J121" s="12">
        <f t="shared" si="6"/>
        <v>0</v>
      </c>
      <c r="K121" s="12">
        <f t="shared" si="7"/>
        <v>0</v>
      </c>
    </row>
    <row r="122" spans="6:11" x14ac:dyDescent="0.25">
      <c r="F122" s="10">
        <v>121</v>
      </c>
      <c r="G122" s="11">
        <v>11</v>
      </c>
      <c r="H122" s="12">
        <f t="shared" si="4"/>
        <v>0</v>
      </c>
      <c r="I122" s="12">
        <f t="shared" si="5"/>
        <v>0</v>
      </c>
      <c r="J122" s="12">
        <f t="shared" si="6"/>
        <v>0</v>
      </c>
      <c r="K122" s="12">
        <f t="shared" si="7"/>
        <v>0</v>
      </c>
    </row>
    <row r="123" spans="6:11" x14ac:dyDescent="0.25">
      <c r="F123" s="10">
        <v>122</v>
      </c>
      <c r="G123" s="11">
        <v>11</v>
      </c>
      <c r="H123" s="12">
        <f t="shared" si="4"/>
        <v>0</v>
      </c>
      <c r="I123" s="12">
        <f t="shared" si="5"/>
        <v>0</v>
      </c>
      <c r="J123" s="12">
        <f t="shared" si="6"/>
        <v>0</v>
      </c>
      <c r="K123" s="12">
        <f t="shared" si="7"/>
        <v>0</v>
      </c>
    </row>
    <row r="124" spans="6:11" x14ac:dyDescent="0.25">
      <c r="F124" s="10">
        <v>123</v>
      </c>
      <c r="G124" s="11">
        <v>11</v>
      </c>
      <c r="H124" s="12">
        <f t="shared" si="4"/>
        <v>0</v>
      </c>
      <c r="I124" s="12">
        <f t="shared" si="5"/>
        <v>0</v>
      </c>
      <c r="J124" s="12">
        <f t="shared" si="6"/>
        <v>0</v>
      </c>
      <c r="K124" s="12">
        <f t="shared" si="7"/>
        <v>0</v>
      </c>
    </row>
    <row r="125" spans="6:11" x14ac:dyDescent="0.25">
      <c r="F125" s="10">
        <v>124</v>
      </c>
      <c r="G125" s="11">
        <v>11</v>
      </c>
      <c r="H125" s="12">
        <f t="shared" si="4"/>
        <v>0</v>
      </c>
      <c r="I125" s="12">
        <f t="shared" si="5"/>
        <v>0</v>
      </c>
      <c r="J125" s="12">
        <f t="shared" si="6"/>
        <v>0</v>
      </c>
      <c r="K125" s="12">
        <f t="shared" si="7"/>
        <v>0</v>
      </c>
    </row>
    <row r="126" spans="6:11" x14ac:dyDescent="0.25">
      <c r="F126" s="10">
        <v>125</v>
      </c>
      <c r="G126" s="11">
        <v>11</v>
      </c>
      <c r="H126" s="12">
        <f t="shared" si="4"/>
        <v>0</v>
      </c>
      <c r="I126" s="12">
        <f t="shared" si="5"/>
        <v>0</v>
      </c>
      <c r="J126" s="12">
        <f t="shared" si="6"/>
        <v>0</v>
      </c>
      <c r="K126" s="12">
        <f t="shared" si="7"/>
        <v>0</v>
      </c>
    </row>
    <row r="127" spans="6:11" x14ac:dyDescent="0.25">
      <c r="F127" s="10">
        <v>126</v>
      </c>
      <c r="G127" s="11">
        <v>11</v>
      </c>
      <c r="H127" s="12">
        <f t="shared" si="4"/>
        <v>0</v>
      </c>
      <c r="I127" s="12">
        <f t="shared" si="5"/>
        <v>0</v>
      </c>
      <c r="J127" s="12">
        <f t="shared" si="6"/>
        <v>0</v>
      </c>
      <c r="K127" s="12">
        <f t="shared" si="7"/>
        <v>0</v>
      </c>
    </row>
    <row r="128" spans="6:11" x14ac:dyDescent="0.25">
      <c r="F128" s="10">
        <v>127</v>
      </c>
      <c r="G128" s="11">
        <v>11</v>
      </c>
      <c r="H128" s="12">
        <f t="shared" si="4"/>
        <v>0</v>
      </c>
      <c r="I128" s="12">
        <f t="shared" si="5"/>
        <v>0</v>
      </c>
      <c r="J128" s="12">
        <f t="shared" si="6"/>
        <v>0</v>
      </c>
      <c r="K128" s="12">
        <f t="shared" si="7"/>
        <v>0</v>
      </c>
    </row>
    <row r="129" spans="6:11" x14ac:dyDescent="0.25">
      <c r="F129" s="10">
        <v>128</v>
      </c>
      <c r="G129" s="11">
        <v>11</v>
      </c>
      <c r="H129" s="12">
        <f t="shared" si="4"/>
        <v>0</v>
      </c>
      <c r="I129" s="12">
        <f t="shared" si="5"/>
        <v>0</v>
      </c>
      <c r="J129" s="12">
        <f t="shared" si="6"/>
        <v>0</v>
      </c>
      <c r="K129" s="12">
        <f t="shared" si="7"/>
        <v>0</v>
      </c>
    </row>
    <row r="130" spans="6:11" x14ac:dyDescent="0.25">
      <c r="F130" s="10">
        <v>129</v>
      </c>
      <c r="G130" s="11">
        <v>11</v>
      </c>
      <c r="H130" s="12">
        <f t="shared" si="4"/>
        <v>0</v>
      </c>
      <c r="I130" s="12">
        <f t="shared" si="5"/>
        <v>0</v>
      </c>
      <c r="J130" s="12">
        <f t="shared" si="6"/>
        <v>0</v>
      </c>
      <c r="K130" s="12">
        <f t="shared" si="7"/>
        <v>0</v>
      </c>
    </row>
    <row r="131" spans="6:11" x14ac:dyDescent="0.25">
      <c r="F131" s="10">
        <v>130</v>
      </c>
      <c r="G131" s="11">
        <v>11</v>
      </c>
      <c r="H131" s="12">
        <f t="shared" ref="H131:H194" si="8">IF(F131&gt;Tenor*12,0,H130-K130)</f>
        <v>0</v>
      </c>
      <c r="I131" s="12">
        <f t="shared" ref="I131:I194" si="9">IF(F131&gt;Tenor*12,0,Installment)</f>
        <v>0</v>
      </c>
      <c r="J131" s="12">
        <f t="shared" ref="J131:J194" si="10">IF(F131&gt;Tenor*12,0,H131*RealKamatláb/360*(365/12))</f>
        <v>0</v>
      </c>
      <c r="K131" s="12">
        <f t="shared" ref="K131:K194" si="11">IF(F131&gt;Tenor*12,0,I131-J131)</f>
        <v>0</v>
      </c>
    </row>
    <row r="132" spans="6:11" x14ac:dyDescent="0.25">
      <c r="F132" s="10">
        <v>131</v>
      </c>
      <c r="G132" s="11">
        <v>11</v>
      </c>
      <c r="H132" s="12">
        <f t="shared" si="8"/>
        <v>0</v>
      </c>
      <c r="I132" s="12">
        <f t="shared" si="9"/>
        <v>0</v>
      </c>
      <c r="J132" s="12">
        <f t="shared" si="10"/>
        <v>0</v>
      </c>
      <c r="K132" s="12">
        <f t="shared" si="11"/>
        <v>0</v>
      </c>
    </row>
    <row r="133" spans="6:11" x14ac:dyDescent="0.25">
      <c r="F133" s="10">
        <v>132</v>
      </c>
      <c r="G133" s="11">
        <v>11</v>
      </c>
      <c r="H133" s="12">
        <f t="shared" si="8"/>
        <v>0</v>
      </c>
      <c r="I133" s="12">
        <f t="shared" si="9"/>
        <v>0</v>
      </c>
      <c r="J133" s="12">
        <f t="shared" si="10"/>
        <v>0</v>
      </c>
      <c r="K133" s="12">
        <f t="shared" si="11"/>
        <v>0</v>
      </c>
    </row>
    <row r="134" spans="6:11" x14ac:dyDescent="0.25">
      <c r="F134" s="10">
        <v>133</v>
      </c>
      <c r="G134" s="11">
        <v>12</v>
      </c>
      <c r="H134" s="12">
        <f t="shared" si="8"/>
        <v>0</v>
      </c>
      <c r="I134" s="12">
        <f t="shared" si="9"/>
        <v>0</v>
      </c>
      <c r="J134" s="12">
        <f t="shared" si="10"/>
        <v>0</v>
      </c>
      <c r="K134" s="12">
        <f t="shared" si="11"/>
        <v>0</v>
      </c>
    </row>
    <row r="135" spans="6:11" x14ac:dyDescent="0.25">
      <c r="F135" s="10">
        <v>134</v>
      </c>
      <c r="G135" s="11">
        <v>12</v>
      </c>
      <c r="H135" s="12">
        <f t="shared" si="8"/>
        <v>0</v>
      </c>
      <c r="I135" s="12">
        <f t="shared" si="9"/>
        <v>0</v>
      </c>
      <c r="J135" s="12">
        <f t="shared" si="10"/>
        <v>0</v>
      </c>
      <c r="K135" s="12">
        <f t="shared" si="11"/>
        <v>0</v>
      </c>
    </row>
    <row r="136" spans="6:11" x14ac:dyDescent="0.25">
      <c r="F136" s="10">
        <v>135</v>
      </c>
      <c r="G136" s="11">
        <v>12</v>
      </c>
      <c r="H136" s="12">
        <f t="shared" si="8"/>
        <v>0</v>
      </c>
      <c r="I136" s="12">
        <f t="shared" si="9"/>
        <v>0</v>
      </c>
      <c r="J136" s="12">
        <f t="shared" si="10"/>
        <v>0</v>
      </c>
      <c r="K136" s="12">
        <f t="shared" si="11"/>
        <v>0</v>
      </c>
    </row>
    <row r="137" spans="6:11" x14ac:dyDescent="0.25">
      <c r="F137" s="10">
        <v>136</v>
      </c>
      <c r="G137" s="11">
        <v>12</v>
      </c>
      <c r="H137" s="12">
        <f t="shared" si="8"/>
        <v>0</v>
      </c>
      <c r="I137" s="12">
        <f t="shared" si="9"/>
        <v>0</v>
      </c>
      <c r="J137" s="12">
        <f t="shared" si="10"/>
        <v>0</v>
      </c>
      <c r="K137" s="12">
        <f t="shared" si="11"/>
        <v>0</v>
      </c>
    </row>
    <row r="138" spans="6:11" x14ac:dyDescent="0.25">
      <c r="F138" s="10">
        <v>137</v>
      </c>
      <c r="G138" s="11">
        <v>12</v>
      </c>
      <c r="H138" s="12">
        <f t="shared" si="8"/>
        <v>0</v>
      </c>
      <c r="I138" s="12">
        <f t="shared" si="9"/>
        <v>0</v>
      </c>
      <c r="J138" s="12">
        <f t="shared" si="10"/>
        <v>0</v>
      </c>
      <c r="K138" s="12">
        <f t="shared" si="11"/>
        <v>0</v>
      </c>
    </row>
    <row r="139" spans="6:11" x14ac:dyDescent="0.25">
      <c r="F139" s="10">
        <v>138</v>
      </c>
      <c r="G139" s="11">
        <v>12</v>
      </c>
      <c r="H139" s="12">
        <f t="shared" si="8"/>
        <v>0</v>
      </c>
      <c r="I139" s="12">
        <f t="shared" si="9"/>
        <v>0</v>
      </c>
      <c r="J139" s="12">
        <f t="shared" si="10"/>
        <v>0</v>
      </c>
      <c r="K139" s="12">
        <f t="shared" si="11"/>
        <v>0</v>
      </c>
    </row>
    <row r="140" spans="6:11" x14ac:dyDescent="0.25">
      <c r="F140" s="10">
        <v>139</v>
      </c>
      <c r="G140" s="11">
        <v>12</v>
      </c>
      <c r="H140" s="12">
        <f t="shared" si="8"/>
        <v>0</v>
      </c>
      <c r="I140" s="12">
        <f t="shared" si="9"/>
        <v>0</v>
      </c>
      <c r="J140" s="12">
        <f t="shared" si="10"/>
        <v>0</v>
      </c>
      <c r="K140" s="12">
        <f t="shared" si="11"/>
        <v>0</v>
      </c>
    </row>
    <row r="141" spans="6:11" x14ac:dyDescent="0.25">
      <c r="F141" s="10">
        <v>140</v>
      </c>
      <c r="G141" s="11">
        <v>12</v>
      </c>
      <c r="H141" s="12">
        <f t="shared" si="8"/>
        <v>0</v>
      </c>
      <c r="I141" s="12">
        <f t="shared" si="9"/>
        <v>0</v>
      </c>
      <c r="J141" s="12">
        <f t="shared" si="10"/>
        <v>0</v>
      </c>
      <c r="K141" s="12">
        <f t="shared" si="11"/>
        <v>0</v>
      </c>
    </row>
    <row r="142" spans="6:11" x14ac:dyDescent="0.25">
      <c r="F142" s="10">
        <v>141</v>
      </c>
      <c r="G142" s="11">
        <v>12</v>
      </c>
      <c r="H142" s="12">
        <f t="shared" si="8"/>
        <v>0</v>
      </c>
      <c r="I142" s="12">
        <f t="shared" si="9"/>
        <v>0</v>
      </c>
      <c r="J142" s="12">
        <f t="shared" si="10"/>
        <v>0</v>
      </c>
      <c r="K142" s="12">
        <f t="shared" si="11"/>
        <v>0</v>
      </c>
    </row>
    <row r="143" spans="6:11" x14ac:dyDescent="0.25">
      <c r="F143" s="10">
        <v>142</v>
      </c>
      <c r="G143" s="11">
        <v>12</v>
      </c>
      <c r="H143" s="12">
        <f t="shared" si="8"/>
        <v>0</v>
      </c>
      <c r="I143" s="12">
        <f t="shared" si="9"/>
        <v>0</v>
      </c>
      <c r="J143" s="12">
        <f t="shared" si="10"/>
        <v>0</v>
      </c>
      <c r="K143" s="12">
        <f t="shared" si="11"/>
        <v>0</v>
      </c>
    </row>
    <row r="144" spans="6:11" x14ac:dyDescent="0.25">
      <c r="F144" s="10">
        <v>143</v>
      </c>
      <c r="G144" s="11">
        <v>12</v>
      </c>
      <c r="H144" s="12">
        <f t="shared" si="8"/>
        <v>0</v>
      </c>
      <c r="I144" s="12">
        <f t="shared" si="9"/>
        <v>0</v>
      </c>
      <c r="J144" s="12">
        <f t="shared" si="10"/>
        <v>0</v>
      </c>
      <c r="K144" s="12">
        <f t="shared" si="11"/>
        <v>0</v>
      </c>
    </row>
    <row r="145" spans="6:11" x14ac:dyDescent="0.25">
      <c r="F145" s="10">
        <v>144</v>
      </c>
      <c r="G145" s="11">
        <v>12</v>
      </c>
      <c r="H145" s="12">
        <f t="shared" si="8"/>
        <v>0</v>
      </c>
      <c r="I145" s="12">
        <f t="shared" si="9"/>
        <v>0</v>
      </c>
      <c r="J145" s="12">
        <f t="shared" si="10"/>
        <v>0</v>
      </c>
      <c r="K145" s="12">
        <f t="shared" si="11"/>
        <v>0</v>
      </c>
    </row>
    <row r="146" spans="6:11" x14ac:dyDescent="0.25">
      <c r="F146" s="10">
        <v>145</v>
      </c>
      <c r="G146" s="11">
        <v>13</v>
      </c>
      <c r="H146" s="12">
        <f t="shared" si="8"/>
        <v>0</v>
      </c>
      <c r="I146" s="12">
        <f t="shared" si="9"/>
        <v>0</v>
      </c>
      <c r="J146" s="12">
        <f t="shared" si="10"/>
        <v>0</v>
      </c>
      <c r="K146" s="12">
        <f t="shared" si="11"/>
        <v>0</v>
      </c>
    </row>
    <row r="147" spans="6:11" x14ac:dyDescent="0.25">
      <c r="F147" s="10">
        <v>146</v>
      </c>
      <c r="G147" s="11">
        <v>13</v>
      </c>
      <c r="H147" s="12">
        <f t="shared" si="8"/>
        <v>0</v>
      </c>
      <c r="I147" s="12">
        <f t="shared" si="9"/>
        <v>0</v>
      </c>
      <c r="J147" s="12">
        <f t="shared" si="10"/>
        <v>0</v>
      </c>
      <c r="K147" s="12">
        <f t="shared" si="11"/>
        <v>0</v>
      </c>
    </row>
    <row r="148" spans="6:11" x14ac:dyDescent="0.25">
      <c r="F148" s="10">
        <v>147</v>
      </c>
      <c r="G148" s="11">
        <v>13</v>
      </c>
      <c r="H148" s="12">
        <f t="shared" si="8"/>
        <v>0</v>
      </c>
      <c r="I148" s="12">
        <f t="shared" si="9"/>
        <v>0</v>
      </c>
      <c r="J148" s="12">
        <f t="shared" si="10"/>
        <v>0</v>
      </c>
      <c r="K148" s="12">
        <f t="shared" si="11"/>
        <v>0</v>
      </c>
    </row>
    <row r="149" spans="6:11" x14ac:dyDescent="0.25">
      <c r="F149" s="10">
        <v>148</v>
      </c>
      <c r="G149" s="11">
        <v>13</v>
      </c>
      <c r="H149" s="12">
        <f t="shared" si="8"/>
        <v>0</v>
      </c>
      <c r="I149" s="12">
        <f t="shared" si="9"/>
        <v>0</v>
      </c>
      <c r="J149" s="12">
        <f t="shared" si="10"/>
        <v>0</v>
      </c>
      <c r="K149" s="12">
        <f t="shared" si="11"/>
        <v>0</v>
      </c>
    </row>
    <row r="150" spans="6:11" x14ac:dyDescent="0.25">
      <c r="F150" s="10">
        <v>149</v>
      </c>
      <c r="G150" s="11">
        <v>13</v>
      </c>
      <c r="H150" s="12">
        <f t="shared" si="8"/>
        <v>0</v>
      </c>
      <c r="I150" s="12">
        <f t="shared" si="9"/>
        <v>0</v>
      </c>
      <c r="J150" s="12">
        <f t="shared" si="10"/>
        <v>0</v>
      </c>
      <c r="K150" s="12">
        <f t="shared" si="11"/>
        <v>0</v>
      </c>
    </row>
    <row r="151" spans="6:11" x14ac:dyDescent="0.25">
      <c r="F151" s="10">
        <v>150</v>
      </c>
      <c r="G151" s="11">
        <v>13</v>
      </c>
      <c r="H151" s="12">
        <f t="shared" si="8"/>
        <v>0</v>
      </c>
      <c r="I151" s="12">
        <f t="shared" si="9"/>
        <v>0</v>
      </c>
      <c r="J151" s="12">
        <f t="shared" si="10"/>
        <v>0</v>
      </c>
      <c r="K151" s="12">
        <f t="shared" si="11"/>
        <v>0</v>
      </c>
    </row>
    <row r="152" spans="6:11" x14ac:dyDescent="0.25">
      <c r="F152" s="10">
        <v>151</v>
      </c>
      <c r="G152" s="11">
        <v>13</v>
      </c>
      <c r="H152" s="12">
        <f t="shared" si="8"/>
        <v>0</v>
      </c>
      <c r="I152" s="12">
        <f t="shared" si="9"/>
        <v>0</v>
      </c>
      <c r="J152" s="12">
        <f t="shared" si="10"/>
        <v>0</v>
      </c>
      <c r="K152" s="12">
        <f t="shared" si="11"/>
        <v>0</v>
      </c>
    </row>
    <row r="153" spans="6:11" x14ac:dyDescent="0.25">
      <c r="F153" s="10">
        <v>152</v>
      </c>
      <c r="G153" s="11">
        <v>13</v>
      </c>
      <c r="H153" s="12">
        <f t="shared" si="8"/>
        <v>0</v>
      </c>
      <c r="I153" s="12">
        <f t="shared" si="9"/>
        <v>0</v>
      </c>
      <c r="J153" s="12">
        <f t="shared" si="10"/>
        <v>0</v>
      </c>
      <c r="K153" s="12">
        <f t="shared" si="11"/>
        <v>0</v>
      </c>
    </row>
    <row r="154" spans="6:11" x14ac:dyDescent="0.25">
      <c r="F154" s="10">
        <v>153</v>
      </c>
      <c r="G154" s="11">
        <v>13</v>
      </c>
      <c r="H154" s="12">
        <f t="shared" si="8"/>
        <v>0</v>
      </c>
      <c r="I154" s="12">
        <f t="shared" si="9"/>
        <v>0</v>
      </c>
      <c r="J154" s="12">
        <f t="shared" si="10"/>
        <v>0</v>
      </c>
      <c r="K154" s="12">
        <f t="shared" si="11"/>
        <v>0</v>
      </c>
    </row>
    <row r="155" spans="6:11" x14ac:dyDescent="0.25">
      <c r="F155" s="10">
        <v>154</v>
      </c>
      <c r="G155" s="11">
        <v>13</v>
      </c>
      <c r="H155" s="12">
        <f t="shared" si="8"/>
        <v>0</v>
      </c>
      <c r="I155" s="12">
        <f t="shared" si="9"/>
        <v>0</v>
      </c>
      <c r="J155" s="12">
        <f t="shared" si="10"/>
        <v>0</v>
      </c>
      <c r="K155" s="12">
        <f t="shared" si="11"/>
        <v>0</v>
      </c>
    </row>
    <row r="156" spans="6:11" x14ac:dyDescent="0.25">
      <c r="F156" s="10">
        <v>155</v>
      </c>
      <c r="G156" s="11">
        <v>13</v>
      </c>
      <c r="H156" s="12">
        <f t="shared" si="8"/>
        <v>0</v>
      </c>
      <c r="I156" s="12">
        <f t="shared" si="9"/>
        <v>0</v>
      </c>
      <c r="J156" s="12">
        <f t="shared" si="10"/>
        <v>0</v>
      </c>
      <c r="K156" s="12">
        <f t="shared" si="11"/>
        <v>0</v>
      </c>
    </row>
    <row r="157" spans="6:11" x14ac:dyDescent="0.25">
      <c r="F157" s="10">
        <v>156</v>
      </c>
      <c r="G157" s="11">
        <v>13</v>
      </c>
      <c r="H157" s="12">
        <f t="shared" si="8"/>
        <v>0</v>
      </c>
      <c r="I157" s="12">
        <f t="shared" si="9"/>
        <v>0</v>
      </c>
      <c r="J157" s="12">
        <f t="shared" si="10"/>
        <v>0</v>
      </c>
      <c r="K157" s="12">
        <f t="shared" si="11"/>
        <v>0</v>
      </c>
    </row>
    <row r="158" spans="6:11" x14ac:dyDescent="0.25">
      <c r="F158" s="10">
        <v>157</v>
      </c>
      <c r="G158" s="11">
        <v>14</v>
      </c>
      <c r="H158" s="12">
        <f t="shared" si="8"/>
        <v>0</v>
      </c>
      <c r="I158" s="12">
        <f t="shared" si="9"/>
        <v>0</v>
      </c>
      <c r="J158" s="12">
        <f t="shared" si="10"/>
        <v>0</v>
      </c>
      <c r="K158" s="12">
        <f t="shared" si="11"/>
        <v>0</v>
      </c>
    </row>
    <row r="159" spans="6:11" x14ac:dyDescent="0.25">
      <c r="F159" s="10">
        <v>158</v>
      </c>
      <c r="G159" s="11">
        <v>14</v>
      </c>
      <c r="H159" s="12">
        <f t="shared" si="8"/>
        <v>0</v>
      </c>
      <c r="I159" s="12">
        <f t="shared" si="9"/>
        <v>0</v>
      </c>
      <c r="J159" s="12">
        <f t="shared" si="10"/>
        <v>0</v>
      </c>
      <c r="K159" s="12">
        <f t="shared" si="11"/>
        <v>0</v>
      </c>
    </row>
    <row r="160" spans="6:11" x14ac:dyDescent="0.25">
      <c r="F160" s="10">
        <v>159</v>
      </c>
      <c r="G160" s="11">
        <v>14</v>
      </c>
      <c r="H160" s="12">
        <f t="shared" si="8"/>
        <v>0</v>
      </c>
      <c r="I160" s="12">
        <f t="shared" si="9"/>
        <v>0</v>
      </c>
      <c r="J160" s="12">
        <f t="shared" si="10"/>
        <v>0</v>
      </c>
      <c r="K160" s="12">
        <f t="shared" si="11"/>
        <v>0</v>
      </c>
    </row>
    <row r="161" spans="6:11" x14ac:dyDescent="0.25">
      <c r="F161" s="10">
        <v>160</v>
      </c>
      <c r="G161" s="11">
        <v>14</v>
      </c>
      <c r="H161" s="12">
        <f t="shared" si="8"/>
        <v>0</v>
      </c>
      <c r="I161" s="12">
        <f t="shared" si="9"/>
        <v>0</v>
      </c>
      <c r="J161" s="12">
        <f t="shared" si="10"/>
        <v>0</v>
      </c>
      <c r="K161" s="12">
        <f t="shared" si="11"/>
        <v>0</v>
      </c>
    </row>
    <row r="162" spans="6:11" x14ac:dyDescent="0.25">
      <c r="F162" s="10">
        <v>161</v>
      </c>
      <c r="G162" s="11">
        <v>14</v>
      </c>
      <c r="H162" s="12">
        <f t="shared" si="8"/>
        <v>0</v>
      </c>
      <c r="I162" s="12">
        <f t="shared" si="9"/>
        <v>0</v>
      </c>
      <c r="J162" s="12">
        <f t="shared" si="10"/>
        <v>0</v>
      </c>
      <c r="K162" s="12">
        <f t="shared" si="11"/>
        <v>0</v>
      </c>
    </row>
    <row r="163" spans="6:11" x14ac:dyDescent="0.25">
      <c r="F163" s="10">
        <v>162</v>
      </c>
      <c r="G163" s="11">
        <v>14</v>
      </c>
      <c r="H163" s="12">
        <f t="shared" si="8"/>
        <v>0</v>
      </c>
      <c r="I163" s="12">
        <f t="shared" si="9"/>
        <v>0</v>
      </c>
      <c r="J163" s="12">
        <f t="shared" si="10"/>
        <v>0</v>
      </c>
      <c r="K163" s="12">
        <f t="shared" si="11"/>
        <v>0</v>
      </c>
    </row>
    <row r="164" spans="6:11" x14ac:dyDescent="0.25">
      <c r="F164" s="10">
        <v>163</v>
      </c>
      <c r="G164" s="11">
        <v>14</v>
      </c>
      <c r="H164" s="12">
        <f t="shared" si="8"/>
        <v>0</v>
      </c>
      <c r="I164" s="12">
        <f t="shared" si="9"/>
        <v>0</v>
      </c>
      <c r="J164" s="12">
        <f t="shared" si="10"/>
        <v>0</v>
      </c>
      <c r="K164" s="12">
        <f t="shared" si="11"/>
        <v>0</v>
      </c>
    </row>
    <row r="165" spans="6:11" x14ac:dyDescent="0.25">
      <c r="F165" s="10">
        <v>164</v>
      </c>
      <c r="G165" s="11">
        <v>14</v>
      </c>
      <c r="H165" s="12">
        <f t="shared" si="8"/>
        <v>0</v>
      </c>
      <c r="I165" s="12">
        <f t="shared" si="9"/>
        <v>0</v>
      </c>
      <c r="J165" s="12">
        <f t="shared" si="10"/>
        <v>0</v>
      </c>
      <c r="K165" s="12">
        <f t="shared" si="11"/>
        <v>0</v>
      </c>
    </row>
    <row r="166" spans="6:11" x14ac:dyDescent="0.25">
      <c r="F166" s="10">
        <v>165</v>
      </c>
      <c r="G166" s="11">
        <v>14</v>
      </c>
      <c r="H166" s="12">
        <f t="shared" si="8"/>
        <v>0</v>
      </c>
      <c r="I166" s="12">
        <f t="shared" si="9"/>
        <v>0</v>
      </c>
      <c r="J166" s="12">
        <f t="shared" si="10"/>
        <v>0</v>
      </c>
      <c r="K166" s="12">
        <f t="shared" si="11"/>
        <v>0</v>
      </c>
    </row>
    <row r="167" spans="6:11" x14ac:dyDescent="0.25">
      <c r="F167" s="10">
        <v>166</v>
      </c>
      <c r="G167" s="11">
        <v>14</v>
      </c>
      <c r="H167" s="12">
        <f t="shared" si="8"/>
        <v>0</v>
      </c>
      <c r="I167" s="12">
        <f t="shared" si="9"/>
        <v>0</v>
      </c>
      <c r="J167" s="12">
        <f t="shared" si="10"/>
        <v>0</v>
      </c>
      <c r="K167" s="12">
        <f t="shared" si="11"/>
        <v>0</v>
      </c>
    </row>
    <row r="168" spans="6:11" x14ac:dyDescent="0.25">
      <c r="F168" s="10">
        <v>167</v>
      </c>
      <c r="G168" s="11">
        <v>14</v>
      </c>
      <c r="H168" s="12">
        <f t="shared" si="8"/>
        <v>0</v>
      </c>
      <c r="I168" s="12">
        <f t="shared" si="9"/>
        <v>0</v>
      </c>
      <c r="J168" s="12">
        <f t="shared" si="10"/>
        <v>0</v>
      </c>
      <c r="K168" s="12">
        <f t="shared" si="11"/>
        <v>0</v>
      </c>
    </row>
    <row r="169" spans="6:11" x14ac:dyDescent="0.25">
      <c r="F169" s="10">
        <v>168</v>
      </c>
      <c r="G169" s="11">
        <v>14</v>
      </c>
      <c r="H169" s="12">
        <f t="shared" si="8"/>
        <v>0</v>
      </c>
      <c r="I169" s="12">
        <f t="shared" si="9"/>
        <v>0</v>
      </c>
      <c r="J169" s="12">
        <f t="shared" si="10"/>
        <v>0</v>
      </c>
      <c r="K169" s="12">
        <f t="shared" si="11"/>
        <v>0</v>
      </c>
    </row>
    <row r="170" spans="6:11" x14ac:dyDescent="0.25">
      <c r="F170" s="10">
        <v>169</v>
      </c>
      <c r="G170" s="11">
        <v>15</v>
      </c>
      <c r="H170" s="12">
        <f t="shared" si="8"/>
        <v>0</v>
      </c>
      <c r="I170" s="12">
        <f t="shared" si="9"/>
        <v>0</v>
      </c>
      <c r="J170" s="12">
        <f t="shared" si="10"/>
        <v>0</v>
      </c>
      <c r="K170" s="12">
        <f t="shared" si="11"/>
        <v>0</v>
      </c>
    </row>
    <row r="171" spans="6:11" x14ac:dyDescent="0.25">
      <c r="F171" s="10">
        <v>170</v>
      </c>
      <c r="G171" s="11">
        <v>15</v>
      </c>
      <c r="H171" s="12">
        <f t="shared" si="8"/>
        <v>0</v>
      </c>
      <c r="I171" s="12">
        <f t="shared" si="9"/>
        <v>0</v>
      </c>
      <c r="J171" s="12">
        <f t="shared" si="10"/>
        <v>0</v>
      </c>
      <c r="K171" s="12">
        <f t="shared" si="11"/>
        <v>0</v>
      </c>
    </row>
    <row r="172" spans="6:11" x14ac:dyDescent="0.25">
      <c r="F172" s="10">
        <v>171</v>
      </c>
      <c r="G172" s="11">
        <v>15</v>
      </c>
      <c r="H172" s="12">
        <f t="shared" si="8"/>
        <v>0</v>
      </c>
      <c r="I172" s="12">
        <f t="shared" si="9"/>
        <v>0</v>
      </c>
      <c r="J172" s="12">
        <f t="shared" si="10"/>
        <v>0</v>
      </c>
      <c r="K172" s="12">
        <f t="shared" si="11"/>
        <v>0</v>
      </c>
    </row>
    <row r="173" spans="6:11" x14ac:dyDescent="0.25">
      <c r="F173" s="10">
        <v>172</v>
      </c>
      <c r="G173" s="11">
        <v>15</v>
      </c>
      <c r="H173" s="12">
        <f t="shared" si="8"/>
        <v>0</v>
      </c>
      <c r="I173" s="12">
        <f t="shared" si="9"/>
        <v>0</v>
      </c>
      <c r="J173" s="12">
        <f t="shared" si="10"/>
        <v>0</v>
      </c>
      <c r="K173" s="12">
        <f t="shared" si="11"/>
        <v>0</v>
      </c>
    </row>
    <row r="174" spans="6:11" x14ac:dyDescent="0.25">
      <c r="F174" s="10">
        <v>173</v>
      </c>
      <c r="G174" s="11">
        <v>15</v>
      </c>
      <c r="H174" s="12">
        <f t="shared" si="8"/>
        <v>0</v>
      </c>
      <c r="I174" s="12">
        <f t="shared" si="9"/>
        <v>0</v>
      </c>
      <c r="J174" s="12">
        <f t="shared" si="10"/>
        <v>0</v>
      </c>
      <c r="K174" s="12">
        <f t="shared" si="11"/>
        <v>0</v>
      </c>
    </row>
    <row r="175" spans="6:11" x14ac:dyDescent="0.25">
      <c r="F175" s="10">
        <v>174</v>
      </c>
      <c r="G175" s="11">
        <v>15</v>
      </c>
      <c r="H175" s="12">
        <f t="shared" si="8"/>
        <v>0</v>
      </c>
      <c r="I175" s="12">
        <f t="shared" si="9"/>
        <v>0</v>
      </c>
      <c r="J175" s="12">
        <f t="shared" si="10"/>
        <v>0</v>
      </c>
      <c r="K175" s="12">
        <f t="shared" si="11"/>
        <v>0</v>
      </c>
    </row>
    <row r="176" spans="6:11" x14ac:dyDescent="0.25">
      <c r="F176" s="10">
        <v>175</v>
      </c>
      <c r="G176" s="11">
        <v>15</v>
      </c>
      <c r="H176" s="12">
        <f t="shared" si="8"/>
        <v>0</v>
      </c>
      <c r="I176" s="12">
        <f t="shared" si="9"/>
        <v>0</v>
      </c>
      <c r="J176" s="12">
        <f t="shared" si="10"/>
        <v>0</v>
      </c>
      <c r="K176" s="12">
        <f t="shared" si="11"/>
        <v>0</v>
      </c>
    </row>
    <row r="177" spans="6:11" x14ac:dyDescent="0.25">
      <c r="F177" s="10">
        <v>176</v>
      </c>
      <c r="G177" s="11">
        <v>15</v>
      </c>
      <c r="H177" s="12">
        <f t="shared" si="8"/>
        <v>0</v>
      </c>
      <c r="I177" s="12">
        <f t="shared" si="9"/>
        <v>0</v>
      </c>
      <c r="J177" s="12">
        <f t="shared" si="10"/>
        <v>0</v>
      </c>
      <c r="K177" s="12">
        <f t="shared" si="11"/>
        <v>0</v>
      </c>
    </row>
    <row r="178" spans="6:11" x14ac:dyDescent="0.25">
      <c r="F178" s="10">
        <v>177</v>
      </c>
      <c r="G178" s="11">
        <v>15</v>
      </c>
      <c r="H178" s="12">
        <f t="shared" si="8"/>
        <v>0</v>
      </c>
      <c r="I178" s="12">
        <f t="shared" si="9"/>
        <v>0</v>
      </c>
      <c r="J178" s="12">
        <f t="shared" si="10"/>
        <v>0</v>
      </c>
      <c r="K178" s="12">
        <f t="shared" si="11"/>
        <v>0</v>
      </c>
    </row>
    <row r="179" spans="6:11" x14ac:dyDescent="0.25">
      <c r="F179" s="10">
        <v>178</v>
      </c>
      <c r="G179" s="11">
        <v>15</v>
      </c>
      <c r="H179" s="12">
        <f t="shared" si="8"/>
        <v>0</v>
      </c>
      <c r="I179" s="12">
        <f t="shared" si="9"/>
        <v>0</v>
      </c>
      <c r="J179" s="12">
        <f t="shared" si="10"/>
        <v>0</v>
      </c>
      <c r="K179" s="12">
        <f t="shared" si="11"/>
        <v>0</v>
      </c>
    </row>
    <row r="180" spans="6:11" x14ac:dyDescent="0.25">
      <c r="F180" s="10">
        <v>179</v>
      </c>
      <c r="G180" s="11">
        <v>15</v>
      </c>
      <c r="H180" s="12">
        <f t="shared" si="8"/>
        <v>0</v>
      </c>
      <c r="I180" s="12">
        <f t="shared" si="9"/>
        <v>0</v>
      </c>
      <c r="J180" s="12">
        <f t="shared" si="10"/>
        <v>0</v>
      </c>
      <c r="K180" s="12">
        <f t="shared" si="11"/>
        <v>0</v>
      </c>
    </row>
    <row r="181" spans="6:11" x14ac:dyDescent="0.25">
      <c r="F181" s="10">
        <v>180</v>
      </c>
      <c r="G181" s="11">
        <v>15</v>
      </c>
      <c r="H181" s="12">
        <f t="shared" si="8"/>
        <v>0</v>
      </c>
      <c r="I181" s="12">
        <f t="shared" si="9"/>
        <v>0</v>
      </c>
      <c r="J181" s="12">
        <f t="shared" si="10"/>
        <v>0</v>
      </c>
      <c r="K181" s="12">
        <f t="shared" si="11"/>
        <v>0</v>
      </c>
    </row>
    <row r="182" spans="6:11" x14ac:dyDescent="0.25">
      <c r="F182" s="10">
        <v>181</v>
      </c>
      <c r="G182" s="11">
        <v>16</v>
      </c>
      <c r="H182" s="12">
        <f t="shared" si="8"/>
        <v>0</v>
      </c>
      <c r="I182" s="12">
        <f t="shared" si="9"/>
        <v>0</v>
      </c>
      <c r="J182" s="12">
        <f t="shared" si="10"/>
        <v>0</v>
      </c>
      <c r="K182" s="12">
        <f t="shared" si="11"/>
        <v>0</v>
      </c>
    </row>
    <row r="183" spans="6:11" x14ac:dyDescent="0.25">
      <c r="F183" s="10">
        <v>182</v>
      </c>
      <c r="G183" s="11">
        <v>16</v>
      </c>
      <c r="H183" s="12">
        <f t="shared" si="8"/>
        <v>0</v>
      </c>
      <c r="I183" s="12">
        <f t="shared" si="9"/>
        <v>0</v>
      </c>
      <c r="J183" s="12">
        <f t="shared" si="10"/>
        <v>0</v>
      </c>
      <c r="K183" s="12">
        <f t="shared" si="11"/>
        <v>0</v>
      </c>
    </row>
    <row r="184" spans="6:11" x14ac:dyDescent="0.25">
      <c r="F184" s="10">
        <v>183</v>
      </c>
      <c r="G184" s="11">
        <v>16</v>
      </c>
      <c r="H184" s="12">
        <f t="shared" si="8"/>
        <v>0</v>
      </c>
      <c r="I184" s="12">
        <f t="shared" si="9"/>
        <v>0</v>
      </c>
      <c r="J184" s="12">
        <f t="shared" si="10"/>
        <v>0</v>
      </c>
      <c r="K184" s="12">
        <f t="shared" si="11"/>
        <v>0</v>
      </c>
    </row>
    <row r="185" spans="6:11" x14ac:dyDescent="0.25">
      <c r="F185" s="10">
        <v>184</v>
      </c>
      <c r="G185" s="11">
        <v>16</v>
      </c>
      <c r="H185" s="12">
        <f t="shared" si="8"/>
        <v>0</v>
      </c>
      <c r="I185" s="12">
        <f t="shared" si="9"/>
        <v>0</v>
      </c>
      <c r="J185" s="12">
        <f t="shared" si="10"/>
        <v>0</v>
      </c>
      <c r="K185" s="12">
        <f t="shared" si="11"/>
        <v>0</v>
      </c>
    </row>
    <row r="186" spans="6:11" x14ac:dyDescent="0.25">
      <c r="F186" s="10">
        <v>185</v>
      </c>
      <c r="G186" s="11">
        <v>16</v>
      </c>
      <c r="H186" s="12">
        <f t="shared" si="8"/>
        <v>0</v>
      </c>
      <c r="I186" s="12">
        <f t="shared" si="9"/>
        <v>0</v>
      </c>
      <c r="J186" s="12">
        <f t="shared" si="10"/>
        <v>0</v>
      </c>
      <c r="K186" s="12">
        <f t="shared" si="11"/>
        <v>0</v>
      </c>
    </row>
    <row r="187" spans="6:11" x14ac:dyDescent="0.25">
      <c r="F187" s="10">
        <v>186</v>
      </c>
      <c r="G187" s="11">
        <v>16</v>
      </c>
      <c r="H187" s="12">
        <f t="shared" si="8"/>
        <v>0</v>
      </c>
      <c r="I187" s="12">
        <f t="shared" si="9"/>
        <v>0</v>
      </c>
      <c r="J187" s="12">
        <f t="shared" si="10"/>
        <v>0</v>
      </c>
      <c r="K187" s="12">
        <f t="shared" si="11"/>
        <v>0</v>
      </c>
    </row>
    <row r="188" spans="6:11" x14ac:dyDescent="0.25">
      <c r="F188" s="10">
        <v>187</v>
      </c>
      <c r="G188" s="11">
        <v>16</v>
      </c>
      <c r="H188" s="12">
        <f t="shared" si="8"/>
        <v>0</v>
      </c>
      <c r="I188" s="12">
        <f t="shared" si="9"/>
        <v>0</v>
      </c>
      <c r="J188" s="12">
        <f t="shared" si="10"/>
        <v>0</v>
      </c>
      <c r="K188" s="12">
        <f t="shared" si="11"/>
        <v>0</v>
      </c>
    </row>
    <row r="189" spans="6:11" x14ac:dyDescent="0.25">
      <c r="F189" s="10">
        <v>188</v>
      </c>
      <c r="G189" s="11">
        <v>16</v>
      </c>
      <c r="H189" s="12">
        <f t="shared" si="8"/>
        <v>0</v>
      </c>
      <c r="I189" s="12">
        <f t="shared" si="9"/>
        <v>0</v>
      </c>
      <c r="J189" s="12">
        <f t="shared" si="10"/>
        <v>0</v>
      </c>
      <c r="K189" s="12">
        <f t="shared" si="11"/>
        <v>0</v>
      </c>
    </row>
    <row r="190" spans="6:11" x14ac:dyDescent="0.25">
      <c r="F190" s="10">
        <v>189</v>
      </c>
      <c r="G190" s="11">
        <v>16</v>
      </c>
      <c r="H190" s="12">
        <f t="shared" si="8"/>
        <v>0</v>
      </c>
      <c r="I190" s="12">
        <f t="shared" si="9"/>
        <v>0</v>
      </c>
      <c r="J190" s="12">
        <f t="shared" si="10"/>
        <v>0</v>
      </c>
      <c r="K190" s="12">
        <f t="shared" si="11"/>
        <v>0</v>
      </c>
    </row>
    <row r="191" spans="6:11" x14ac:dyDescent="0.25">
      <c r="F191" s="10">
        <v>190</v>
      </c>
      <c r="G191" s="11">
        <v>16</v>
      </c>
      <c r="H191" s="12">
        <f t="shared" si="8"/>
        <v>0</v>
      </c>
      <c r="I191" s="12">
        <f t="shared" si="9"/>
        <v>0</v>
      </c>
      <c r="J191" s="12">
        <f t="shared" si="10"/>
        <v>0</v>
      </c>
      <c r="K191" s="12">
        <f t="shared" si="11"/>
        <v>0</v>
      </c>
    </row>
    <row r="192" spans="6:11" x14ac:dyDescent="0.25">
      <c r="F192" s="10">
        <v>191</v>
      </c>
      <c r="G192" s="11">
        <v>16</v>
      </c>
      <c r="H192" s="12">
        <f t="shared" si="8"/>
        <v>0</v>
      </c>
      <c r="I192" s="12">
        <f t="shared" si="9"/>
        <v>0</v>
      </c>
      <c r="J192" s="12">
        <f t="shared" si="10"/>
        <v>0</v>
      </c>
      <c r="K192" s="12">
        <f t="shared" si="11"/>
        <v>0</v>
      </c>
    </row>
    <row r="193" spans="6:11" x14ac:dyDescent="0.25">
      <c r="F193" s="10">
        <v>192</v>
      </c>
      <c r="G193" s="11">
        <v>16</v>
      </c>
      <c r="H193" s="12">
        <f t="shared" si="8"/>
        <v>0</v>
      </c>
      <c r="I193" s="12">
        <f t="shared" si="9"/>
        <v>0</v>
      </c>
      <c r="J193" s="12">
        <f t="shared" si="10"/>
        <v>0</v>
      </c>
      <c r="K193" s="12">
        <f t="shared" si="11"/>
        <v>0</v>
      </c>
    </row>
    <row r="194" spans="6:11" x14ac:dyDescent="0.25">
      <c r="F194" s="10">
        <v>193</v>
      </c>
      <c r="G194" s="11">
        <v>17</v>
      </c>
      <c r="H194" s="12">
        <f t="shared" si="8"/>
        <v>0</v>
      </c>
      <c r="I194" s="12">
        <f t="shared" si="9"/>
        <v>0</v>
      </c>
      <c r="J194" s="12">
        <f t="shared" si="10"/>
        <v>0</v>
      </c>
      <c r="K194" s="12">
        <f t="shared" si="11"/>
        <v>0</v>
      </c>
    </row>
    <row r="195" spans="6:11" x14ac:dyDescent="0.25">
      <c r="F195" s="10">
        <v>194</v>
      </c>
      <c r="G195" s="11">
        <v>17</v>
      </c>
      <c r="H195" s="12">
        <f t="shared" ref="H195:H258" si="12">IF(F195&gt;Tenor*12,0,H194-K194)</f>
        <v>0</v>
      </c>
      <c r="I195" s="12">
        <f t="shared" ref="I195:I258" si="13">IF(F195&gt;Tenor*12,0,Installment)</f>
        <v>0</v>
      </c>
      <c r="J195" s="12">
        <f t="shared" ref="J195:J258" si="14">IF(F195&gt;Tenor*12,0,H195*RealKamatláb/360*(365/12))</f>
        <v>0</v>
      </c>
      <c r="K195" s="12">
        <f t="shared" ref="K195:K258" si="15">IF(F195&gt;Tenor*12,0,I195-J195)</f>
        <v>0</v>
      </c>
    </row>
    <row r="196" spans="6:11" x14ac:dyDescent="0.25">
      <c r="F196" s="10">
        <v>195</v>
      </c>
      <c r="G196" s="11">
        <v>17</v>
      </c>
      <c r="H196" s="12">
        <f t="shared" si="12"/>
        <v>0</v>
      </c>
      <c r="I196" s="12">
        <f t="shared" si="13"/>
        <v>0</v>
      </c>
      <c r="J196" s="12">
        <f t="shared" si="14"/>
        <v>0</v>
      </c>
      <c r="K196" s="12">
        <f t="shared" si="15"/>
        <v>0</v>
      </c>
    </row>
    <row r="197" spans="6:11" x14ac:dyDescent="0.25">
      <c r="F197" s="10">
        <v>196</v>
      </c>
      <c r="G197" s="11">
        <v>17</v>
      </c>
      <c r="H197" s="12">
        <f t="shared" si="12"/>
        <v>0</v>
      </c>
      <c r="I197" s="12">
        <f t="shared" si="13"/>
        <v>0</v>
      </c>
      <c r="J197" s="12">
        <f t="shared" si="14"/>
        <v>0</v>
      </c>
      <c r="K197" s="12">
        <f t="shared" si="15"/>
        <v>0</v>
      </c>
    </row>
    <row r="198" spans="6:11" x14ac:dyDescent="0.25">
      <c r="F198" s="10">
        <v>197</v>
      </c>
      <c r="G198" s="11">
        <v>17</v>
      </c>
      <c r="H198" s="12">
        <f t="shared" si="12"/>
        <v>0</v>
      </c>
      <c r="I198" s="12">
        <f t="shared" si="13"/>
        <v>0</v>
      </c>
      <c r="J198" s="12">
        <f t="shared" si="14"/>
        <v>0</v>
      </c>
      <c r="K198" s="12">
        <f t="shared" si="15"/>
        <v>0</v>
      </c>
    </row>
    <row r="199" spans="6:11" x14ac:dyDescent="0.25">
      <c r="F199" s="10">
        <v>198</v>
      </c>
      <c r="G199" s="11">
        <v>17</v>
      </c>
      <c r="H199" s="12">
        <f t="shared" si="12"/>
        <v>0</v>
      </c>
      <c r="I199" s="12">
        <f t="shared" si="13"/>
        <v>0</v>
      </c>
      <c r="J199" s="12">
        <f t="shared" si="14"/>
        <v>0</v>
      </c>
      <c r="K199" s="12">
        <f t="shared" si="15"/>
        <v>0</v>
      </c>
    </row>
    <row r="200" spans="6:11" x14ac:dyDescent="0.25">
      <c r="F200" s="10">
        <v>199</v>
      </c>
      <c r="G200" s="11">
        <v>17</v>
      </c>
      <c r="H200" s="12">
        <f t="shared" si="12"/>
        <v>0</v>
      </c>
      <c r="I200" s="12">
        <f t="shared" si="13"/>
        <v>0</v>
      </c>
      <c r="J200" s="12">
        <f t="shared" si="14"/>
        <v>0</v>
      </c>
      <c r="K200" s="12">
        <f t="shared" si="15"/>
        <v>0</v>
      </c>
    </row>
    <row r="201" spans="6:11" x14ac:dyDescent="0.25">
      <c r="F201" s="10">
        <v>200</v>
      </c>
      <c r="G201" s="11">
        <v>17</v>
      </c>
      <c r="H201" s="12">
        <f t="shared" si="12"/>
        <v>0</v>
      </c>
      <c r="I201" s="12">
        <f t="shared" si="13"/>
        <v>0</v>
      </c>
      <c r="J201" s="12">
        <f t="shared" si="14"/>
        <v>0</v>
      </c>
      <c r="K201" s="12">
        <f t="shared" si="15"/>
        <v>0</v>
      </c>
    </row>
    <row r="202" spans="6:11" x14ac:dyDescent="0.25">
      <c r="F202" s="10">
        <v>201</v>
      </c>
      <c r="G202" s="11">
        <v>17</v>
      </c>
      <c r="H202" s="12">
        <f t="shared" si="12"/>
        <v>0</v>
      </c>
      <c r="I202" s="12">
        <f t="shared" si="13"/>
        <v>0</v>
      </c>
      <c r="J202" s="12">
        <f t="shared" si="14"/>
        <v>0</v>
      </c>
      <c r="K202" s="12">
        <f t="shared" si="15"/>
        <v>0</v>
      </c>
    </row>
    <row r="203" spans="6:11" x14ac:dyDescent="0.25">
      <c r="F203" s="10">
        <v>202</v>
      </c>
      <c r="G203" s="11">
        <v>17</v>
      </c>
      <c r="H203" s="12">
        <f t="shared" si="12"/>
        <v>0</v>
      </c>
      <c r="I203" s="12">
        <f t="shared" si="13"/>
        <v>0</v>
      </c>
      <c r="J203" s="12">
        <f t="shared" si="14"/>
        <v>0</v>
      </c>
      <c r="K203" s="12">
        <f t="shared" si="15"/>
        <v>0</v>
      </c>
    </row>
    <row r="204" spans="6:11" x14ac:dyDescent="0.25">
      <c r="F204" s="10">
        <v>203</v>
      </c>
      <c r="G204" s="11">
        <v>17</v>
      </c>
      <c r="H204" s="12">
        <f t="shared" si="12"/>
        <v>0</v>
      </c>
      <c r="I204" s="12">
        <f t="shared" si="13"/>
        <v>0</v>
      </c>
      <c r="J204" s="12">
        <f t="shared" si="14"/>
        <v>0</v>
      </c>
      <c r="K204" s="12">
        <f t="shared" si="15"/>
        <v>0</v>
      </c>
    </row>
    <row r="205" spans="6:11" x14ac:dyDescent="0.25">
      <c r="F205" s="10">
        <v>204</v>
      </c>
      <c r="G205" s="11">
        <v>17</v>
      </c>
      <c r="H205" s="12">
        <f t="shared" si="12"/>
        <v>0</v>
      </c>
      <c r="I205" s="12">
        <f t="shared" si="13"/>
        <v>0</v>
      </c>
      <c r="J205" s="12">
        <f t="shared" si="14"/>
        <v>0</v>
      </c>
      <c r="K205" s="12">
        <f t="shared" si="15"/>
        <v>0</v>
      </c>
    </row>
    <row r="206" spans="6:11" x14ac:dyDescent="0.25">
      <c r="F206" s="10">
        <v>205</v>
      </c>
      <c r="G206" s="11">
        <v>18</v>
      </c>
      <c r="H206" s="12">
        <f t="shared" si="12"/>
        <v>0</v>
      </c>
      <c r="I206" s="12">
        <f t="shared" si="13"/>
        <v>0</v>
      </c>
      <c r="J206" s="12">
        <f t="shared" si="14"/>
        <v>0</v>
      </c>
      <c r="K206" s="12">
        <f t="shared" si="15"/>
        <v>0</v>
      </c>
    </row>
    <row r="207" spans="6:11" x14ac:dyDescent="0.25">
      <c r="F207" s="10">
        <v>206</v>
      </c>
      <c r="G207" s="11">
        <v>18</v>
      </c>
      <c r="H207" s="12">
        <f t="shared" si="12"/>
        <v>0</v>
      </c>
      <c r="I207" s="12">
        <f t="shared" si="13"/>
        <v>0</v>
      </c>
      <c r="J207" s="12">
        <f t="shared" si="14"/>
        <v>0</v>
      </c>
      <c r="K207" s="12">
        <f t="shared" si="15"/>
        <v>0</v>
      </c>
    </row>
    <row r="208" spans="6:11" x14ac:dyDescent="0.25">
      <c r="F208" s="10">
        <v>207</v>
      </c>
      <c r="G208" s="11">
        <v>18</v>
      </c>
      <c r="H208" s="12">
        <f t="shared" si="12"/>
        <v>0</v>
      </c>
      <c r="I208" s="12">
        <f t="shared" si="13"/>
        <v>0</v>
      </c>
      <c r="J208" s="12">
        <f t="shared" si="14"/>
        <v>0</v>
      </c>
      <c r="K208" s="12">
        <f t="shared" si="15"/>
        <v>0</v>
      </c>
    </row>
    <row r="209" spans="6:11" x14ac:dyDescent="0.25">
      <c r="F209" s="10">
        <v>208</v>
      </c>
      <c r="G209" s="11">
        <v>18</v>
      </c>
      <c r="H209" s="12">
        <f t="shared" si="12"/>
        <v>0</v>
      </c>
      <c r="I209" s="12">
        <f t="shared" si="13"/>
        <v>0</v>
      </c>
      <c r="J209" s="12">
        <f t="shared" si="14"/>
        <v>0</v>
      </c>
      <c r="K209" s="12">
        <f t="shared" si="15"/>
        <v>0</v>
      </c>
    </row>
    <row r="210" spans="6:11" x14ac:dyDescent="0.25">
      <c r="F210" s="10">
        <v>209</v>
      </c>
      <c r="G210" s="11">
        <v>18</v>
      </c>
      <c r="H210" s="12">
        <f t="shared" si="12"/>
        <v>0</v>
      </c>
      <c r="I210" s="12">
        <f t="shared" si="13"/>
        <v>0</v>
      </c>
      <c r="J210" s="12">
        <f t="shared" si="14"/>
        <v>0</v>
      </c>
      <c r="K210" s="12">
        <f t="shared" si="15"/>
        <v>0</v>
      </c>
    </row>
    <row r="211" spans="6:11" x14ac:dyDescent="0.25">
      <c r="F211" s="10">
        <v>210</v>
      </c>
      <c r="G211" s="11">
        <v>18</v>
      </c>
      <c r="H211" s="12">
        <f t="shared" si="12"/>
        <v>0</v>
      </c>
      <c r="I211" s="12">
        <f t="shared" si="13"/>
        <v>0</v>
      </c>
      <c r="J211" s="12">
        <f t="shared" si="14"/>
        <v>0</v>
      </c>
      <c r="K211" s="12">
        <f t="shared" si="15"/>
        <v>0</v>
      </c>
    </row>
    <row r="212" spans="6:11" x14ac:dyDescent="0.25">
      <c r="F212" s="10">
        <v>211</v>
      </c>
      <c r="G212" s="11">
        <v>18</v>
      </c>
      <c r="H212" s="12">
        <f t="shared" si="12"/>
        <v>0</v>
      </c>
      <c r="I212" s="12">
        <f t="shared" si="13"/>
        <v>0</v>
      </c>
      <c r="J212" s="12">
        <f t="shared" si="14"/>
        <v>0</v>
      </c>
      <c r="K212" s="12">
        <f t="shared" si="15"/>
        <v>0</v>
      </c>
    </row>
    <row r="213" spans="6:11" x14ac:dyDescent="0.25">
      <c r="F213" s="10">
        <v>212</v>
      </c>
      <c r="G213" s="11">
        <v>18</v>
      </c>
      <c r="H213" s="12">
        <f t="shared" si="12"/>
        <v>0</v>
      </c>
      <c r="I213" s="12">
        <f t="shared" si="13"/>
        <v>0</v>
      </c>
      <c r="J213" s="12">
        <f t="shared" si="14"/>
        <v>0</v>
      </c>
      <c r="K213" s="12">
        <f t="shared" si="15"/>
        <v>0</v>
      </c>
    </row>
    <row r="214" spans="6:11" x14ac:dyDescent="0.25">
      <c r="F214" s="10">
        <v>213</v>
      </c>
      <c r="G214" s="11">
        <v>18</v>
      </c>
      <c r="H214" s="12">
        <f t="shared" si="12"/>
        <v>0</v>
      </c>
      <c r="I214" s="12">
        <f t="shared" si="13"/>
        <v>0</v>
      </c>
      <c r="J214" s="12">
        <f t="shared" si="14"/>
        <v>0</v>
      </c>
      <c r="K214" s="12">
        <f t="shared" si="15"/>
        <v>0</v>
      </c>
    </row>
    <row r="215" spans="6:11" x14ac:dyDescent="0.25">
      <c r="F215" s="10">
        <v>214</v>
      </c>
      <c r="G215" s="11">
        <v>18</v>
      </c>
      <c r="H215" s="12">
        <f t="shared" si="12"/>
        <v>0</v>
      </c>
      <c r="I215" s="12">
        <f t="shared" si="13"/>
        <v>0</v>
      </c>
      <c r="J215" s="12">
        <f t="shared" si="14"/>
        <v>0</v>
      </c>
      <c r="K215" s="12">
        <f t="shared" si="15"/>
        <v>0</v>
      </c>
    </row>
    <row r="216" spans="6:11" x14ac:dyDescent="0.25">
      <c r="F216" s="10">
        <v>215</v>
      </c>
      <c r="G216" s="11">
        <v>18</v>
      </c>
      <c r="H216" s="12">
        <f t="shared" si="12"/>
        <v>0</v>
      </c>
      <c r="I216" s="12">
        <f t="shared" si="13"/>
        <v>0</v>
      </c>
      <c r="J216" s="12">
        <f t="shared" si="14"/>
        <v>0</v>
      </c>
      <c r="K216" s="12">
        <f t="shared" si="15"/>
        <v>0</v>
      </c>
    </row>
    <row r="217" spans="6:11" x14ac:dyDescent="0.25">
      <c r="F217" s="10">
        <v>216</v>
      </c>
      <c r="G217" s="11">
        <v>18</v>
      </c>
      <c r="H217" s="12">
        <f t="shared" si="12"/>
        <v>0</v>
      </c>
      <c r="I217" s="12">
        <f t="shared" si="13"/>
        <v>0</v>
      </c>
      <c r="J217" s="12">
        <f t="shared" si="14"/>
        <v>0</v>
      </c>
      <c r="K217" s="12">
        <f t="shared" si="15"/>
        <v>0</v>
      </c>
    </row>
    <row r="218" spans="6:11" x14ac:dyDescent="0.25">
      <c r="F218" s="10">
        <v>217</v>
      </c>
      <c r="G218" s="11">
        <v>19</v>
      </c>
      <c r="H218" s="12">
        <f t="shared" si="12"/>
        <v>0</v>
      </c>
      <c r="I218" s="12">
        <f t="shared" si="13"/>
        <v>0</v>
      </c>
      <c r="J218" s="12">
        <f t="shared" si="14"/>
        <v>0</v>
      </c>
      <c r="K218" s="12">
        <f t="shared" si="15"/>
        <v>0</v>
      </c>
    </row>
    <row r="219" spans="6:11" x14ac:dyDescent="0.25">
      <c r="F219" s="10">
        <v>218</v>
      </c>
      <c r="G219" s="11">
        <v>19</v>
      </c>
      <c r="H219" s="12">
        <f t="shared" si="12"/>
        <v>0</v>
      </c>
      <c r="I219" s="12">
        <f t="shared" si="13"/>
        <v>0</v>
      </c>
      <c r="J219" s="12">
        <f t="shared" si="14"/>
        <v>0</v>
      </c>
      <c r="K219" s="12">
        <f t="shared" si="15"/>
        <v>0</v>
      </c>
    </row>
    <row r="220" spans="6:11" x14ac:dyDescent="0.25">
      <c r="F220" s="10">
        <v>219</v>
      </c>
      <c r="G220" s="11">
        <v>19</v>
      </c>
      <c r="H220" s="12">
        <f t="shared" si="12"/>
        <v>0</v>
      </c>
      <c r="I220" s="12">
        <f t="shared" si="13"/>
        <v>0</v>
      </c>
      <c r="J220" s="12">
        <f t="shared" si="14"/>
        <v>0</v>
      </c>
      <c r="K220" s="12">
        <f t="shared" si="15"/>
        <v>0</v>
      </c>
    </row>
    <row r="221" spans="6:11" x14ac:dyDescent="0.25">
      <c r="F221" s="10">
        <v>220</v>
      </c>
      <c r="G221" s="11">
        <v>19</v>
      </c>
      <c r="H221" s="12">
        <f t="shared" si="12"/>
        <v>0</v>
      </c>
      <c r="I221" s="12">
        <f t="shared" si="13"/>
        <v>0</v>
      </c>
      <c r="J221" s="12">
        <f t="shared" si="14"/>
        <v>0</v>
      </c>
      <c r="K221" s="12">
        <f t="shared" si="15"/>
        <v>0</v>
      </c>
    </row>
    <row r="222" spans="6:11" x14ac:dyDescent="0.25">
      <c r="F222" s="10">
        <v>221</v>
      </c>
      <c r="G222" s="11">
        <v>19</v>
      </c>
      <c r="H222" s="12">
        <f t="shared" si="12"/>
        <v>0</v>
      </c>
      <c r="I222" s="12">
        <f t="shared" si="13"/>
        <v>0</v>
      </c>
      <c r="J222" s="12">
        <f t="shared" si="14"/>
        <v>0</v>
      </c>
      <c r="K222" s="12">
        <f t="shared" si="15"/>
        <v>0</v>
      </c>
    </row>
    <row r="223" spans="6:11" x14ac:dyDescent="0.25">
      <c r="F223" s="10">
        <v>222</v>
      </c>
      <c r="G223" s="11">
        <v>19</v>
      </c>
      <c r="H223" s="12">
        <f t="shared" si="12"/>
        <v>0</v>
      </c>
      <c r="I223" s="12">
        <f t="shared" si="13"/>
        <v>0</v>
      </c>
      <c r="J223" s="12">
        <f t="shared" si="14"/>
        <v>0</v>
      </c>
      <c r="K223" s="12">
        <f t="shared" si="15"/>
        <v>0</v>
      </c>
    </row>
    <row r="224" spans="6:11" x14ac:dyDescent="0.25">
      <c r="F224" s="10">
        <v>223</v>
      </c>
      <c r="G224" s="11">
        <v>19</v>
      </c>
      <c r="H224" s="12">
        <f t="shared" si="12"/>
        <v>0</v>
      </c>
      <c r="I224" s="12">
        <f t="shared" si="13"/>
        <v>0</v>
      </c>
      <c r="J224" s="12">
        <f t="shared" si="14"/>
        <v>0</v>
      </c>
      <c r="K224" s="12">
        <f t="shared" si="15"/>
        <v>0</v>
      </c>
    </row>
    <row r="225" spans="6:11" x14ac:dyDescent="0.25">
      <c r="F225" s="10">
        <v>224</v>
      </c>
      <c r="G225" s="11">
        <v>19</v>
      </c>
      <c r="H225" s="12">
        <f t="shared" si="12"/>
        <v>0</v>
      </c>
      <c r="I225" s="12">
        <f t="shared" si="13"/>
        <v>0</v>
      </c>
      <c r="J225" s="12">
        <f t="shared" si="14"/>
        <v>0</v>
      </c>
      <c r="K225" s="12">
        <f t="shared" si="15"/>
        <v>0</v>
      </c>
    </row>
    <row r="226" spans="6:11" x14ac:dyDescent="0.25">
      <c r="F226" s="10">
        <v>225</v>
      </c>
      <c r="G226" s="11">
        <v>19</v>
      </c>
      <c r="H226" s="12">
        <f t="shared" si="12"/>
        <v>0</v>
      </c>
      <c r="I226" s="12">
        <f t="shared" si="13"/>
        <v>0</v>
      </c>
      <c r="J226" s="12">
        <f t="shared" si="14"/>
        <v>0</v>
      </c>
      <c r="K226" s="12">
        <f t="shared" si="15"/>
        <v>0</v>
      </c>
    </row>
    <row r="227" spans="6:11" x14ac:dyDescent="0.25">
      <c r="F227" s="10">
        <v>226</v>
      </c>
      <c r="G227" s="11">
        <v>19</v>
      </c>
      <c r="H227" s="12">
        <f t="shared" si="12"/>
        <v>0</v>
      </c>
      <c r="I227" s="12">
        <f t="shared" si="13"/>
        <v>0</v>
      </c>
      <c r="J227" s="12">
        <f t="shared" si="14"/>
        <v>0</v>
      </c>
      <c r="K227" s="12">
        <f t="shared" si="15"/>
        <v>0</v>
      </c>
    </row>
    <row r="228" spans="6:11" x14ac:dyDescent="0.25">
      <c r="F228" s="10">
        <v>227</v>
      </c>
      <c r="G228" s="11">
        <v>19</v>
      </c>
      <c r="H228" s="12">
        <f t="shared" si="12"/>
        <v>0</v>
      </c>
      <c r="I228" s="12">
        <f t="shared" si="13"/>
        <v>0</v>
      </c>
      <c r="J228" s="12">
        <f t="shared" si="14"/>
        <v>0</v>
      </c>
      <c r="K228" s="12">
        <f t="shared" si="15"/>
        <v>0</v>
      </c>
    </row>
    <row r="229" spans="6:11" x14ac:dyDescent="0.25">
      <c r="F229" s="10">
        <v>228</v>
      </c>
      <c r="G229" s="11">
        <v>19</v>
      </c>
      <c r="H229" s="12">
        <f t="shared" si="12"/>
        <v>0</v>
      </c>
      <c r="I229" s="12">
        <f t="shared" si="13"/>
        <v>0</v>
      </c>
      <c r="J229" s="12">
        <f t="shared" si="14"/>
        <v>0</v>
      </c>
      <c r="K229" s="12">
        <f t="shared" si="15"/>
        <v>0</v>
      </c>
    </row>
    <row r="230" spans="6:11" x14ac:dyDescent="0.25">
      <c r="F230" s="10">
        <v>229</v>
      </c>
      <c r="G230" s="11">
        <v>20</v>
      </c>
      <c r="H230" s="12">
        <f t="shared" si="12"/>
        <v>0</v>
      </c>
      <c r="I230" s="12">
        <f t="shared" si="13"/>
        <v>0</v>
      </c>
      <c r="J230" s="12">
        <f t="shared" si="14"/>
        <v>0</v>
      </c>
      <c r="K230" s="12">
        <f t="shared" si="15"/>
        <v>0</v>
      </c>
    </row>
    <row r="231" spans="6:11" x14ac:dyDescent="0.25">
      <c r="F231" s="10">
        <v>230</v>
      </c>
      <c r="G231" s="11">
        <v>20</v>
      </c>
      <c r="H231" s="12">
        <f t="shared" si="12"/>
        <v>0</v>
      </c>
      <c r="I231" s="12">
        <f t="shared" si="13"/>
        <v>0</v>
      </c>
      <c r="J231" s="12">
        <f t="shared" si="14"/>
        <v>0</v>
      </c>
      <c r="K231" s="12">
        <f t="shared" si="15"/>
        <v>0</v>
      </c>
    </row>
    <row r="232" spans="6:11" x14ac:dyDescent="0.25">
      <c r="F232" s="10">
        <v>231</v>
      </c>
      <c r="G232" s="11">
        <v>20</v>
      </c>
      <c r="H232" s="12">
        <f t="shared" si="12"/>
        <v>0</v>
      </c>
      <c r="I232" s="12">
        <f t="shared" si="13"/>
        <v>0</v>
      </c>
      <c r="J232" s="12">
        <f t="shared" si="14"/>
        <v>0</v>
      </c>
      <c r="K232" s="12">
        <f t="shared" si="15"/>
        <v>0</v>
      </c>
    </row>
    <row r="233" spans="6:11" x14ac:dyDescent="0.25">
      <c r="F233" s="10">
        <v>232</v>
      </c>
      <c r="G233" s="11">
        <v>20</v>
      </c>
      <c r="H233" s="12">
        <f t="shared" si="12"/>
        <v>0</v>
      </c>
      <c r="I233" s="12">
        <f t="shared" si="13"/>
        <v>0</v>
      </c>
      <c r="J233" s="12">
        <f t="shared" si="14"/>
        <v>0</v>
      </c>
      <c r="K233" s="12">
        <f t="shared" si="15"/>
        <v>0</v>
      </c>
    </row>
    <row r="234" spans="6:11" x14ac:dyDescent="0.25">
      <c r="F234" s="10">
        <v>233</v>
      </c>
      <c r="G234" s="11">
        <v>20</v>
      </c>
      <c r="H234" s="12">
        <f t="shared" si="12"/>
        <v>0</v>
      </c>
      <c r="I234" s="12">
        <f t="shared" si="13"/>
        <v>0</v>
      </c>
      <c r="J234" s="12">
        <f t="shared" si="14"/>
        <v>0</v>
      </c>
      <c r="K234" s="12">
        <f t="shared" si="15"/>
        <v>0</v>
      </c>
    </row>
    <row r="235" spans="6:11" x14ac:dyDescent="0.25">
      <c r="F235" s="10">
        <v>234</v>
      </c>
      <c r="G235" s="11">
        <v>20</v>
      </c>
      <c r="H235" s="12">
        <f t="shared" si="12"/>
        <v>0</v>
      </c>
      <c r="I235" s="12">
        <f t="shared" si="13"/>
        <v>0</v>
      </c>
      <c r="J235" s="12">
        <f t="shared" si="14"/>
        <v>0</v>
      </c>
      <c r="K235" s="12">
        <f t="shared" si="15"/>
        <v>0</v>
      </c>
    </row>
    <row r="236" spans="6:11" x14ac:dyDescent="0.25">
      <c r="F236" s="10">
        <v>235</v>
      </c>
      <c r="G236" s="11">
        <v>20</v>
      </c>
      <c r="H236" s="12">
        <f t="shared" si="12"/>
        <v>0</v>
      </c>
      <c r="I236" s="12">
        <f t="shared" si="13"/>
        <v>0</v>
      </c>
      <c r="J236" s="12">
        <f t="shared" si="14"/>
        <v>0</v>
      </c>
      <c r="K236" s="12">
        <f t="shared" si="15"/>
        <v>0</v>
      </c>
    </row>
    <row r="237" spans="6:11" x14ac:dyDescent="0.25">
      <c r="F237" s="10">
        <v>236</v>
      </c>
      <c r="G237" s="11">
        <v>20</v>
      </c>
      <c r="H237" s="12">
        <f t="shared" si="12"/>
        <v>0</v>
      </c>
      <c r="I237" s="12">
        <f t="shared" si="13"/>
        <v>0</v>
      </c>
      <c r="J237" s="12">
        <f t="shared" si="14"/>
        <v>0</v>
      </c>
      <c r="K237" s="12">
        <f t="shared" si="15"/>
        <v>0</v>
      </c>
    </row>
    <row r="238" spans="6:11" x14ac:dyDescent="0.25">
      <c r="F238" s="10">
        <v>237</v>
      </c>
      <c r="G238" s="11">
        <v>20</v>
      </c>
      <c r="H238" s="12">
        <f t="shared" si="12"/>
        <v>0</v>
      </c>
      <c r="I238" s="12">
        <f t="shared" si="13"/>
        <v>0</v>
      </c>
      <c r="J238" s="12">
        <f t="shared" si="14"/>
        <v>0</v>
      </c>
      <c r="K238" s="12">
        <f t="shared" si="15"/>
        <v>0</v>
      </c>
    </row>
    <row r="239" spans="6:11" x14ac:dyDescent="0.25">
      <c r="F239" s="10">
        <v>238</v>
      </c>
      <c r="G239" s="11">
        <v>20</v>
      </c>
      <c r="H239" s="12">
        <f t="shared" si="12"/>
        <v>0</v>
      </c>
      <c r="I239" s="12">
        <f t="shared" si="13"/>
        <v>0</v>
      </c>
      <c r="J239" s="12">
        <f t="shared" si="14"/>
        <v>0</v>
      </c>
      <c r="K239" s="12">
        <f t="shared" si="15"/>
        <v>0</v>
      </c>
    </row>
    <row r="240" spans="6:11" x14ac:dyDescent="0.25">
      <c r="F240" s="10">
        <v>239</v>
      </c>
      <c r="G240" s="11">
        <v>20</v>
      </c>
      <c r="H240" s="12">
        <f t="shared" si="12"/>
        <v>0</v>
      </c>
      <c r="I240" s="12">
        <f t="shared" si="13"/>
        <v>0</v>
      </c>
      <c r="J240" s="12">
        <f t="shared" si="14"/>
        <v>0</v>
      </c>
      <c r="K240" s="12">
        <f t="shared" si="15"/>
        <v>0</v>
      </c>
    </row>
    <row r="241" spans="6:11" x14ac:dyDescent="0.25">
      <c r="F241" s="10">
        <v>240</v>
      </c>
      <c r="G241" s="11">
        <v>20</v>
      </c>
      <c r="H241" s="12">
        <f t="shared" si="12"/>
        <v>0</v>
      </c>
      <c r="I241" s="12">
        <f t="shared" si="13"/>
        <v>0</v>
      </c>
      <c r="J241" s="12">
        <f t="shared" si="14"/>
        <v>0</v>
      </c>
      <c r="K241" s="12">
        <f t="shared" si="15"/>
        <v>0</v>
      </c>
    </row>
    <row r="242" spans="6:11" x14ac:dyDescent="0.25">
      <c r="F242" s="10">
        <v>241</v>
      </c>
      <c r="G242" s="11">
        <v>21</v>
      </c>
      <c r="H242" s="12">
        <f t="shared" si="12"/>
        <v>0</v>
      </c>
      <c r="I242" s="12">
        <f t="shared" si="13"/>
        <v>0</v>
      </c>
      <c r="J242" s="12">
        <f t="shared" si="14"/>
        <v>0</v>
      </c>
      <c r="K242" s="12">
        <f t="shared" si="15"/>
        <v>0</v>
      </c>
    </row>
    <row r="243" spans="6:11" x14ac:dyDescent="0.25">
      <c r="F243" s="10">
        <v>242</v>
      </c>
      <c r="G243" s="11">
        <v>21</v>
      </c>
      <c r="H243" s="12">
        <f t="shared" si="12"/>
        <v>0</v>
      </c>
      <c r="I243" s="12">
        <f t="shared" si="13"/>
        <v>0</v>
      </c>
      <c r="J243" s="12">
        <f t="shared" si="14"/>
        <v>0</v>
      </c>
      <c r="K243" s="12">
        <f t="shared" si="15"/>
        <v>0</v>
      </c>
    </row>
    <row r="244" spans="6:11" x14ac:dyDescent="0.25">
      <c r="F244" s="10">
        <v>243</v>
      </c>
      <c r="G244" s="11">
        <v>21</v>
      </c>
      <c r="H244" s="12">
        <f t="shared" si="12"/>
        <v>0</v>
      </c>
      <c r="I244" s="12">
        <f t="shared" si="13"/>
        <v>0</v>
      </c>
      <c r="J244" s="12">
        <f t="shared" si="14"/>
        <v>0</v>
      </c>
      <c r="K244" s="12">
        <f t="shared" si="15"/>
        <v>0</v>
      </c>
    </row>
    <row r="245" spans="6:11" x14ac:dyDescent="0.25">
      <c r="F245" s="10">
        <v>244</v>
      </c>
      <c r="G245" s="11">
        <v>21</v>
      </c>
      <c r="H245" s="12">
        <f t="shared" si="12"/>
        <v>0</v>
      </c>
      <c r="I245" s="12">
        <f t="shared" si="13"/>
        <v>0</v>
      </c>
      <c r="J245" s="12">
        <f t="shared" si="14"/>
        <v>0</v>
      </c>
      <c r="K245" s="12">
        <f t="shared" si="15"/>
        <v>0</v>
      </c>
    </row>
    <row r="246" spans="6:11" x14ac:dyDescent="0.25">
      <c r="F246" s="10">
        <v>245</v>
      </c>
      <c r="G246" s="11">
        <v>21</v>
      </c>
      <c r="H246" s="12">
        <f t="shared" si="12"/>
        <v>0</v>
      </c>
      <c r="I246" s="12">
        <f t="shared" si="13"/>
        <v>0</v>
      </c>
      <c r="J246" s="12">
        <f t="shared" si="14"/>
        <v>0</v>
      </c>
      <c r="K246" s="12">
        <f t="shared" si="15"/>
        <v>0</v>
      </c>
    </row>
    <row r="247" spans="6:11" x14ac:dyDescent="0.25">
      <c r="F247" s="10">
        <v>246</v>
      </c>
      <c r="G247" s="11">
        <v>21</v>
      </c>
      <c r="H247" s="12">
        <f t="shared" si="12"/>
        <v>0</v>
      </c>
      <c r="I247" s="12">
        <f t="shared" si="13"/>
        <v>0</v>
      </c>
      <c r="J247" s="12">
        <f t="shared" si="14"/>
        <v>0</v>
      </c>
      <c r="K247" s="12">
        <f t="shared" si="15"/>
        <v>0</v>
      </c>
    </row>
    <row r="248" spans="6:11" x14ac:dyDescent="0.25">
      <c r="F248" s="10">
        <v>247</v>
      </c>
      <c r="G248" s="11">
        <v>21</v>
      </c>
      <c r="H248" s="12">
        <f t="shared" si="12"/>
        <v>0</v>
      </c>
      <c r="I248" s="12">
        <f t="shared" si="13"/>
        <v>0</v>
      </c>
      <c r="J248" s="12">
        <f t="shared" si="14"/>
        <v>0</v>
      </c>
      <c r="K248" s="12">
        <f t="shared" si="15"/>
        <v>0</v>
      </c>
    </row>
    <row r="249" spans="6:11" x14ac:dyDescent="0.25">
      <c r="F249" s="10">
        <v>248</v>
      </c>
      <c r="G249" s="11">
        <v>21</v>
      </c>
      <c r="H249" s="12">
        <f t="shared" si="12"/>
        <v>0</v>
      </c>
      <c r="I249" s="12">
        <f t="shared" si="13"/>
        <v>0</v>
      </c>
      <c r="J249" s="12">
        <f t="shared" si="14"/>
        <v>0</v>
      </c>
      <c r="K249" s="12">
        <f t="shared" si="15"/>
        <v>0</v>
      </c>
    </row>
    <row r="250" spans="6:11" x14ac:dyDescent="0.25">
      <c r="F250" s="10">
        <v>249</v>
      </c>
      <c r="G250" s="11">
        <v>21</v>
      </c>
      <c r="H250" s="12">
        <f t="shared" si="12"/>
        <v>0</v>
      </c>
      <c r="I250" s="12">
        <f t="shared" si="13"/>
        <v>0</v>
      </c>
      <c r="J250" s="12">
        <f t="shared" si="14"/>
        <v>0</v>
      </c>
      <c r="K250" s="12">
        <f t="shared" si="15"/>
        <v>0</v>
      </c>
    </row>
    <row r="251" spans="6:11" x14ac:dyDescent="0.25">
      <c r="F251" s="10">
        <v>250</v>
      </c>
      <c r="G251" s="11">
        <v>21</v>
      </c>
      <c r="H251" s="12">
        <f t="shared" si="12"/>
        <v>0</v>
      </c>
      <c r="I251" s="12">
        <f t="shared" si="13"/>
        <v>0</v>
      </c>
      <c r="J251" s="12">
        <f t="shared" si="14"/>
        <v>0</v>
      </c>
      <c r="K251" s="12">
        <f t="shared" si="15"/>
        <v>0</v>
      </c>
    </row>
    <row r="252" spans="6:11" x14ac:dyDescent="0.25">
      <c r="F252" s="10">
        <v>251</v>
      </c>
      <c r="G252" s="11">
        <v>21</v>
      </c>
      <c r="H252" s="12">
        <f t="shared" si="12"/>
        <v>0</v>
      </c>
      <c r="I252" s="12">
        <f t="shared" si="13"/>
        <v>0</v>
      </c>
      <c r="J252" s="12">
        <f t="shared" si="14"/>
        <v>0</v>
      </c>
      <c r="K252" s="12">
        <f t="shared" si="15"/>
        <v>0</v>
      </c>
    </row>
    <row r="253" spans="6:11" x14ac:dyDescent="0.25">
      <c r="F253" s="10">
        <v>252</v>
      </c>
      <c r="G253" s="11">
        <v>21</v>
      </c>
      <c r="H253" s="12">
        <f t="shared" si="12"/>
        <v>0</v>
      </c>
      <c r="I253" s="12">
        <f t="shared" si="13"/>
        <v>0</v>
      </c>
      <c r="J253" s="12">
        <f t="shared" si="14"/>
        <v>0</v>
      </c>
      <c r="K253" s="12">
        <f t="shared" si="15"/>
        <v>0</v>
      </c>
    </row>
    <row r="254" spans="6:11" x14ac:dyDescent="0.25">
      <c r="F254" s="10">
        <v>253</v>
      </c>
      <c r="G254" s="11">
        <v>22</v>
      </c>
      <c r="H254" s="12">
        <f t="shared" si="12"/>
        <v>0</v>
      </c>
      <c r="I254" s="12">
        <f t="shared" si="13"/>
        <v>0</v>
      </c>
      <c r="J254" s="12">
        <f t="shared" si="14"/>
        <v>0</v>
      </c>
      <c r="K254" s="12">
        <f t="shared" si="15"/>
        <v>0</v>
      </c>
    </row>
    <row r="255" spans="6:11" x14ac:dyDescent="0.25">
      <c r="F255" s="10">
        <v>254</v>
      </c>
      <c r="G255" s="11">
        <v>22</v>
      </c>
      <c r="H255" s="12">
        <f t="shared" si="12"/>
        <v>0</v>
      </c>
      <c r="I255" s="12">
        <f t="shared" si="13"/>
        <v>0</v>
      </c>
      <c r="J255" s="12">
        <f t="shared" si="14"/>
        <v>0</v>
      </c>
      <c r="K255" s="12">
        <f t="shared" si="15"/>
        <v>0</v>
      </c>
    </row>
    <row r="256" spans="6:11" x14ac:dyDescent="0.25">
      <c r="F256" s="10">
        <v>255</v>
      </c>
      <c r="G256" s="11">
        <v>22</v>
      </c>
      <c r="H256" s="12">
        <f t="shared" si="12"/>
        <v>0</v>
      </c>
      <c r="I256" s="12">
        <f t="shared" si="13"/>
        <v>0</v>
      </c>
      <c r="J256" s="12">
        <f t="shared" si="14"/>
        <v>0</v>
      </c>
      <c r="K256" s="12">
        <f t="shared" si="15"/>
        <v>0</v>
      </c>
    </row>
    <row r="257" spans="6:11" x14ac:dyDescent="0.25">
      <c r="F257" s="10">
        <v>256</v>
      </c>
      <c r="G257" s="11">
        <v>22</v>
      </c>
      <c r="H257" s="12">
        <f t="shared" si="12"/>
        <v>0</v>
      </c>
      <c r="I257" s="12">
        <f t="shared" si="13"/>
        <v>0</v>
      </c>
      <c r="J257" s="12">
        <f t="shared" si="14"/>
        <v>0</v>
      </c>
      <c r="K257" s="12">
        <f t="shared" si="15"/>
        <v>0</v>
      </c>
    </row>
    <row r="258" spans="6:11" x14ac:dyDescent="0.25">
      <c r="F258" s="10">
        <v>257</v>
      </c>
      <c r="G258" s="11">
        <v>22</v>
      </c>
      <c r="H258" s="12">
        <f t="shared" si="12"/>
        <v>0</v>
      </c>
      <c r="I258" s="12">
        <f t="shared" si="13"/>
        <v>0</v>
      </c>
      <c r="J258" s="12">
        <f t="shared" si="14"/>
        <v>0</v>
      </c>
      <c r="K258" s="12">
        <f t="shared" si="15"/>
        <v>0</v>
      </c>
    </row>
    <row r="259" spans="6:11" x14ac:dyDescent="0.25">
      <c r="F259" s="10">
        <v>258</v>
      </c>
      <c r="G259" s="11">
        <v>22</v>
      </c>
      <c r="H259" s="12">
        <f t="shared" ref="H259:H322" si="16">IF(F259&gt;Tenor*12,0,H258-K258)</f>
        <v>0</v>
      </c>
      <c r="I259" s="12">
        <f t="shared" ref="I259:I322" si="17">IF(F259&gt;Tenor*12,0,Installment)</f>
        <v>0</v>
      </c>
      <c r="J259" s="12">
        <f t="shared" ref="J259:J322" si="18">IF(F259&gt;Tenor*12,0,H259*RealKamatláb/360*(365/12))</f>
        <v>0</v>
      </c>
      <c r="K259" s="12">
        <f t="shared" ref="K259:K322" si="19">IF(F259&gt;Tenor*12,0,I259-J259)</f>
        <v>0</v>
      </c>
    </row>
    <row r="260" spans="6:11" x14ac:dyDescent="0.25">
      <c r="F260" s="10">
        <v>259</v>
      </c>
      <c r="G260" s="11">
        <v>22</v>
      </c>
      <c r="H260" s="12">
        <f t="shared" si="16"/>
        <v>0</v>
      </c>
      <c r="I260" s="12">
        <f t="shared" si="17"/>
        <v>0</v>
      </c>
      <c r="J260" s="12">
        <f t="shared" si="18"/>
        <v>0</v>
      </c>
      <c r="K260" s="12">
        <f t="shared" si="19"/>
        <v>0</v>
      </c>
    </row>
    <row r="261" spans="6:11" x14ac:dyDescent="0.25">
      <c r="F261" s="10">
        <v>260</v>
      </c>
      <c r="G261" s="11">
        <v>22</v>
      </c>
      <c r="H261" s="12">
        <f t="shared" si="16"/>
        <v>0</v>
      </c>
      <c r="I261" s="12">
        <f t="shared" si="17"/>
        <v>0</v>
      </c>
      <c r="J261" s="12">
        <f t="shared" si="18"/>
        <v>0</v>
      </c>
      <c r="K261" s="12">
        <f t="shared" si="19"/>
        <v>0</v>
      </c>
    </row>
    <row r="262" spans="6:11" x14ac:dyDescent="0.25">
      <c r="F262" s="10">
        <v>261</v>
      </c>
      <c r="G262" s="11">
        <v>22</v>
      </c>
      <c r="H262" s="12">
        <f t="shared" si="16"/>
        <v>0</v>
      </c>
      <c r="I262" s="12">
        <f t="shared" si="17"/>
        <v>0</v>
      </c>
      <c r="J262" s="12">
        <f t="shared" si="18"/>
        <v>0</v>
      </c>
      <c r="K262" s="12">
        <f t="shared" si="19"/>
        <v>0</v>
      </c>
    </row>
    <row r="263" spans="6:11" x14ac:dyDescent="0.25">
      <c r="F263" s="10">
        <v>262</v>
      </c>
      <c r="G263" s="11">
        <v>22</v>
      </c>
      <c r="H263" s="12">
        <f t="shared" si="16"/>
        <v>0</v>
      </c>
      <c r="I263" s="12">
        <f t="shared" si="17"/>
        <v>0</v>
      </c>
      <c r="J263" s="12">
        <f t="shared" si="18"/>
        <v>0</v>
      </c>
      <c r="K263" s="12">
        <f t="shared" si="19"/>
        <v>0</v>
      </c>
    </row>
    <row r="264" spans="6:11" x14ac:dyDescent="0.25">
      <c r="F264" s="10">
        <v>263</v>
      </c>
      <c r="G264" s="11">
        <v>22</v>
      </c>
      <c r="H264" s="12">
        <f t="shared" si="16"/>
        <v>0</v>
      </c>
      <c r="I264" s="12">
        <f t="shared" si="17"/>
        <v>0</v>
      </c>
      <c r="J264" s="12">
        <f t="shared" si="18"/>
        <v>0</v>
      </c>
      <c r="K264" s="12">
        <f t="shared" si="19"/>
        <v>0</v>
      </c>
    </row>
    <row r="265" spans="6:11" x14ac:dyDescent="0.25">
      <c r="F265" s="10">
        <v>264</v>
      </c>
      <c r="G265" s="11">
        <v>22</v>
      </c>
      <c r="H265" s="12">
        <f t="shared" si="16"/>
        <v>0</v>
      </c>
      <c r="I265" s="12">
        <f t="shared" si="17"/>
        <v>0</v>
      </c>
      <c r="J265" s="12">
        <f t="shared" si="18"/>
        <v>0</v>
      </c>
      <c r="K265" s="12">
        <f t="shared" si="19"/>
        <v>0</v>
      </c>
    </row>
    <row r="266" spans="6:11" x14ac:dyDescent="0.25">
      <c r="F266" s="10">
        <v>265</v>
      </c>
      <c r="G266" s="11">
        <v>23</v>
      </c>
      <c r="H266" s="12">
        <f t="shared" si="16"/>
        <v>0</v>
      </c>
      <c r="I266" s="12">
        <f t="shared" si="17"/>
        <v>0</v>
      </c>
      <c r="J266" s="12">
        <f t="shared" si="18"/>
        <v>0</v>
      </c>
      <c r="K266" s="12">
        <f t="shared" si="19"/>
        <v>0</v>
      </c>
    </row>
    <row r="267" spans="6:11" x14ac:dyDescent="0.25">
      <c r="F267" s="10">
        <v>266</v>
      </c>
      <c r="G267" s="11">
        <v>23</v>
      </c>
      <c r="H267" s="12">
        <f t="shared" si="16"/>
        <v>0</v>
      </c>
      <c r="I267" s="12">
        <f t="shared" si="17"/>
        <v>0</v>
      </c>
      <c r="J267" s="12">
        <f t="shared" si="18"/>
        <v>0</v>
      </c>
      <c r="K267" s="12">
        <f t="shared" si="19"/>
        <v>0</v>
      </c>
    </row>
    <row r="268" spans="6:11" x14ac:dyDescent="0.25">
      <c r="F268" s="10">
        <v>267</v>
      </c>
      <c r="G268" s="11">
        <v>23</v>
      </c>
      <c r="H268" s="12">
        <f t="shared" si="16"/>
        <v>0</v>
      </c>
      <c r="I268" s="12">
        <f t="shared" si="17"/>
        <v>0</v>
      </c>
      <c r="J268" s="12">
        <f t="shared" si="18"/>
        <v>0</v>
      </c>
      <c r="K268" s="12">
        <f t="shared" si="19"/>
        <v>0</v>
      </c>
    </row>
    <row r="269" spans="6:11" x14ac:dyDescent="0.25">
      <c r="F269" s="10">
        <v>268</v>
      </c>
      <c r="G269" s="11">
        <v>23</v>
      </c>
      <c r="H269" s="12">
        <f t="shared" si="16"/>
        <v>0</v>
      </c>
      <c r="I269" s="12">
        <f t="shared" si="17"/>
        <v>0</v>
      </c>
      <c r="J269" s="12">
        <f t="shared" si="18"/>
        <v>0</v>
      </c>
      <c r="K269" s="12">
        <f t="shared" si="19"/>
        <v>0</v>
      </c>
    </row>
    <row r="270" spans="6:11" x14ac:dyDescent="0.25">
      <c r="F270" s="10">
        <v>269</v>
      </c>
      <c r="G270" s="11">
        <v>23</v>
      </c>
      <c r="H270" s="12">
        <f t="shared" si="16"/>
        <v>0</v>
      </c>
      <c r="I270" s="12">
        <f t="shared" si="17"/>
        <v>0</v>
      </c>
      <c r="J270" s="12">
        <f t="shared" si="18"/>
        <v>0</v>
      </c>
      <c r="K270" s="12">
        <f t="shared" si="19"/>
        <v>0</v>
      </c>
    </row>
    <row r="271" spans="6:11" x14ac:dyDescent="0.25">
      <c r="F271" s="10">
        <v>270</v>
      </c>
      <c r="G271" s="11">
        <v>23</v>
      </c>
      <c r="H271" s="12">
        <f t="shared" si="16"/>
        <v>0</v>
      </c>
      <c r="I271" s="12">
        <f t="shared" si="17"/>
        <v>0</v>
      </c>
      <c r="J271" s="12">
        <f t="shared" si="18"/>
        <v>0</v>
      </c>
      <c r="K271" s="12">
        <f t="shared" si="19"/>
        <v>0</v>
      </c>
    </row>
    <row r="272" spans="6:11" x14ac:dyDescent="0.25">
      <c r="F272" s="10">
        <v>271</v>
      </c>
      <c r="G272" s="11">
        <v>23</v>
      </c>
      <c r="H272" s="12">
        <f t="shared" si="16"/>
        <v>0</v>
      </c>
      <c r="I272" s="12">
        <f t="shared" si="17"/>
        <v>0</v>
      </c>
      <c r="J272" s="12">
        <f t="shared" si="18"/>
        <v>0</v>
      </c>
      <c r="K272" s="12">
        <f t="shared" si="19"/>
        <v>0</v>
      </c>
    </row>
    <row r="273" spans="6:11" x14ac:dyDescent="0.25">
      <c r="F273" s="10">
        <v>272</v>
      </c>
      <c r="G273" s="11">
        <v>23</v>
      </c>
      <c r="H273" s="12">
        <f t="shared" si="16"/>
        <v>0</v>
      </c>
      <c r="I273" s="12">
        <f t="shared" si="17"/>
        <v>0</v>
      </c>
      <c r="J273" s="12">
        <f t="shared" si="18"/>
        <v>0</v>
      </c>
      <c r="K273" s="12">
        <f t="shared" si="19"/>
        <v>0</v>
      </c>
    </row>
    <row r="274" spans="6:11" x14ac:dyDescent="0.25">
      <c r="F274" s="10">
        <v>273</v>
      </c>
      <c r="G274" s="11">
        <v>23</v>
      </c>
      <c r="H274" s="12">
        <f t="shared" si="16"/>
        <v>0</v>
      </c>
      <c r="I274" s="12">
        <f t="shared" si="17"/>
        <v>0</v>
      </c>
      <c r="J274" s="12">
        <f t="shared" si="18"/>
        <v>0</v>
      </c>
      <c r="K274" s="12">
        <f t="shared" si="19"/>
        <v>0</v>
      </c>
    </row>
    <row r="275" spans="6:11" x14ac:dyDescent="0.25">
      <c r="F275" s="10">
        <v>274</v>
      </c>
      <c r="G275" s="11">
        <v>23</v>
      </c>
      <c r="H275" s="12">
        <f t="shared" si="16"/>
        <v>0</v>
      </c>
      <c r="I275" s="12">
        <f t="shared" si="17"/>
        <v>0</v>
      </c>
      <c r="J275" s="12">
        <f t="shared" si="18"/>
        <v>0</v>
      </c>
      <c r="K275" s="12">
        <f t="shared" si="19"/>
        <v>0</v>
      </c>
    </row>
    <row r="276" spans="6:11" x14ac:dyDescent="0.25">
      <c r="F276" s="10">
        <v>275</v>
      </c>
      <c r="G276" s="11">
        <v>23</v>
      </c>
      <c r="H276" s="12">
        <f t="shared" si="16"/>
        <v>0</v>
      </c>
      <c r="I276" s="12">
        <f t="shared" si="17"/>
        <v>0</v>
      </c>
      <c r="J276" s="12">
        <f t="shared" si="18"/>
        <v>0</v>
      </c>
      <c r="K276" s="12">
        <f t="shared" si="19"/>
        <v>0</v>
      </c>
    </row>
    <row r="277" spans="6:11" x14ac:dyDescent="0.25">
      <c r="F277" s="10">
        <v>276</v>
      </c>
      <c r="G277" s="11">
        <v>23</v>
      </c>
      <c r="H277" s="12">
        <f t="shared" si="16"/>
        <v>0</v>
      </c>
      <c r="I277" s="12">
        <f t="shared" si="17"/>
        <v>0</v>
      </c>
      <c r="J277" s="12">
        <f t="shared" si="18"/>
        <v>0</v>
      </c>
      <c r="K277" s="12">
        <f t="shared" si="19"/>
        <v>0</v>
      </c>
    </row>
    <row r="278" spans="6:11" x14ac:dyDescent="0.25">
      <c r="F278" s="10">
        <v>277</v>
      </c>
      <c r="G278" s="11">
        <v>24</v>
      </c>
      <c r="H278" s="12">
        <f t="shared" si="16"/>
        <v>0</v>
      </c>
      <c r="I278" s="12">
        <f t="shared" si="17"/>
        <v>0</v>
      </c>
      <c r="J278" s="12">
        <f t="shared" si="18"/>
        <v>0</v>
      </c>
      <c r="K278" s="12">
        <f t="shared" si="19"/>
        <v>0</v>
      </c>
    </row>
    <row r="279" spans="6:11" x14ac:dyDescent="0.25">
      <c r="F279" s="10">
        <v>278</v>
      </c>
      <c r="G279" s="11">
        <v>24</v>
      </c>
      <c r="H279" s="12">
        <f t="shared" si="16"/>
        <v>0</v>
      </c>
      <c r="I279" s="12">
        <f t="shared" si="17"/>
        <v>0</v>
      </c>
      <c r="J279" s="12">
        <f t="shared" si="18"/>
        <v>0</v>
      </c>
      <c r="K279" s="12">
        <f t="shared" si="19"/>
        <v>0</v>
      </c>
    </row>
    <row r="280" spans="6:11" x14ac:dyDescent="0.25">
      <c r="F280" s="10">
        <v>279</v>
      </c>
      <c r="G280" s="11">
        <v>24</v>
      </c>
      <c r="H280" s="12">
        <f t="shared" si="16"/>
        <v>0</v>
      </c>
      <c r="I280" s="12">
        <f t="shared" si="17"/>
        <v>0</v>
      </c>
      <c r="J280" s="12">
        <f t="shared" si="18"/>
        <v>0</v>
      </c>
      <c r="K280" s="12">
        <f t="shared" si="19"/>
        <v>0</v>
      </c>
    </row>
    <row r="281" spans="6:11" x14ac:dyDescent="0.25">
      <c r="F281" s="10">
        <v>280</v>
      </c>
      <c r="G281" s="11">
        <v>24</v>
      </c>
      <c r="H281" s="12">
        <f t="shared" si="16"/>
        <v>0</v>
      </c>
      <c r="I281" s="12">
        <f t="shared" si="17"/>
        <v>0</v>
      </c>
      <c r="J281" s="12">
        <f t="shared" si="18"/>
        <v>0</v>
      </c>
      <c r="K281" s="12">
        <f t="shared" si="19"/>
        <v>0</v>
      </c>
    </row>
    <row r="282" spans="6:11" x14ac:dyDescent="0.25">
      <c r="F282" s="10">
        <v>281</v>
      </c>
      <c r="G282" s="11">
        <v>24</v>
      </c>
      <c r="H282" s="12">
        <f t="shared" si="16"/>
        <v>0</v>
      </c>
      <c r="I282" s="12">
        <f t="shared" si="17"/>
        <v>0</v>
      </c>
      <c r="J282" s="12">
        <f t="shared" si="18"/>
        <v>0</v>
      </c>
      <c r="K282" s="12">
        <f t="shared" si="19"/>
        <v>0</v>
      </c>
    </row>
    <row r="283" spans="6:11" x14ac:dyDescent="0.25">
      <c r="F283" s="10">
        <v>282</v>
      </c>
      <c r="G283" s="11">
        <v>24</v>
      </c>
      <c r="H283" s="12">
        <f t="shared" si="16"/>
        <v>0</v>
      </c>
      <c r="I283" s="12">
        <f t="shared" si="17"/>
        <v>0</v>
      </c>
      <c r="J283" s="12">
        <f t="shared" si="18"/>
        <v>0</v>
      </c>
      <c r="K283" s="12">
        <f t="shared" si="19"/>
        <v>0</v>
      </c>
    </row>
    <row r="284" spans="6:11" x14ac:dyDescent="0.25">
      <c r="F284" s="10">
        <v>283</v>
      </c>
      <c r="G284" s="11">
        <v>24</v>
      </c>
      <c r="H284" s="12">
        <f t="shared" si="16"/>
        <v>0</v>
      </c>
      <c r="I284" s="12">
        <f t="shared" si="17"/>
        <v>0</v>
      </c>
      <c r="J284" s="12">
        <f t="shared" si="18"/>
        <v>0</v>
      </c>
      <c r="K284" s="12">
        <f t="shared" si="19"/>
        <v>0</v>
      </c>
    </row>
    <row r="285" spans="6:11" x14ac:dyDescent="0.25">
      <c r="F285" s="10">
        <v>284</v>
      </c>
      <c r="G285" s="11">
        <v>24</v>
      </c>
      <c r="H285" s="12">
        <f t="shared" si="16"/>
        <v>0</v>
      </c>
      <c r="I285" s="12">
        <f t="shared" si="17"/>
        <v>0</v>
      </c>
      <c r="J285" s="12">
        <f t="shared" si="18"/>
        <v>0</v>
      </c>
      <c r="K285" s="12">
        <f t="shared" si="19"/>
        <v>0</v>
      </c>
    </row>
    <row r="286" spans="6:11" x14ac:dyDescent="0.25">
      <c r="F286" s="10">
        <v>285</v>
      </c>
      <c r="G286" s="11">
        <v>24</v>
      </c>
      <c r="H286" s="12">
        <f t="shared" si="16"/>
        <v>0</v>
      </c>
      <c r="I286" s="12">
        <f t="shared" si="17"/>
        <v>0</v>
      </c>
      <c r="J286" s="12">
        <f t="shared" si="18"/>
        <v>0</v>
      </c>
      <c r="K286" s="12">
        <f t="shared" si="19"/>
        <v>0</v>
      </c>
    </row>
    <row r="287" spans="6:11" x14ac:dyDescent="0.25">
      <c r="F287" s="10">
        <v>286</v>
      </c>
      <c r="G287" s="11">
        <v>24</v>
      </c>
      <c r="H287" s="12">
        <f t="shared" si="16"/>
        <v>0</v>
      </c>
      <c r="I287" s="12">
        <f t="shared" si="17"/>
        <v>0</v>
      </c>
      <c r="J287" s="12">
        <f t="shared" si="18"/>
        <v>0</v>
      </c>
      <c r="K287" s="12">
        <f t="shared" si="19"/>
        <v>0</v>
      </c>
    </row>
    <row r="288" spans="6:11" x14ac:dyDescent="0.25">
      <c r="F288" s="10">
        <v>287</v>
      </c>
      <c r="G288" s="11">
        <v>24</v>
      </c>
      <c r="H288" s="12">
        <f t="shared" si="16"/>
        <v>0</v>
      </c>
      <c r="I288" s="12">
        <f t="shared" si="17"/>
        <v>0</v>
      </c>
      <c r="J288" s="12">
        <f t="shared" si="18"/>
        <v>0</v>
      </c>
      <c r="K288" s="12">
        <f t="shared" si="19"/>
        <v>0</v>
      </c>
    </row>
    <row r="289" spans="6:11" x14ac:dyDescent="0.25">
      <c r="F289" s="10">
        <v>288</v>
      </c>
      <c r="G289" s="11">
        <v>24</v>
      </c>
      <c r="H289" s="12">
        <f t="shared" si="16"/>
        <v>0</v>
      </c>
      <c r="I289" s="12">
        <f t="shared" si="17"/>
        <v>0</v>
      </c>
      <c r="J289" s="12">
        <f t="shared" si="18"/>
        <v>0</v>
      </c>
      <c r="K289" s="12">
        <f t="shared" si="19"/>
        <v>0</v>
      </c>
    </row>
    <row r="290" spans="6:11" x14ac:dyDescent="0.25">
      <c r="F290" s="10">
        <v>289</v>
      </c>
      <c r="G290" s="11">
        <v>25</v>
      </c>
      <c r="H290" s="12">
        <f t="shared" si="16"/>
        <v>0</v>
      </c>
      <c r="I290" s="12">
        <f t="shared" si="17"/>
        <v>0</v>
      </c>
      <c r="J290" s="12">
        <f t="shared" si="18"/>
        <v>0</v>
      </c>
      <c r="K290" s="12">
        <f t="shared" si="19"/>
        <v>0</v>
      </c>
    </row>
    <row r="291" spans="6:11" x14ac:dyDescent="0.25">
      <c r="F291" s="10">
        <v>290</v>
      </c>
      <c r="G291" s="11">
        <v>25</v>
      </c>
      <c r="H291" s="12">
        <f t="shared" si="16"/>
        <v>0</v>
      </c>
      <c r="I291" s="12">
        <f t="shared" si="17"/>
        <v>0</v>
      </c>
      <c r="J291" s="12">
        <f t="shared" si="18"/>
        <v>0</v>
      </c>
      <c r="K291" s="12">
        <f t="shared" si="19"/>
        <v>0</v>
      </c>
    </row>
    <row r="292" spans="6:11" x14ac:dyDescent="0.25">
      <c r="F292" s="10">
        <v>291</v>
      </c>
      <c r="G292" s="11">
        <v>25</v>
      </c>
      <c r="H292" s="12">
        <f t="shared" si="16"/>
        <v>0</v>
      </c>
      <c r="I292" s="12">
        <f t="shared" si="17"/>
        <v>0</v>
      </c>
      <c r="J292" s="12">
        <f t="shared" si="18"/>
        <v>0</v>
      </c>
      <c r="K292" s="12">
        <f t="shared" si="19"/>
        <v>0</v>
      </c>
    </row>
    <row r="293" spans="6:11" x14ac:dyDescent="0.25">
      <c r="F293" s="10">
        <v>292</v>
      </c>
      <c r="G293" s="11">
        <v>25</v>
      </c>
      <c r="H293" s="12">
        <f t="shared" si="16"/>
        <v>0</v>
      </c>
      <c r="I293" s="12">
        <f t="shared" si="17"/>
        <v>0</v>
      </c>
      <c r="J293" s="12">
        <f t="shared" si="18"/>
        <v>0</v>
      </c>
      <c r="K293" s="12">
        <f t="shared" si="19"/>
        <v>0</v>
      </c>
    </row>
    <row r="294" spans="6:11" x14ac:dyDescent="0.25">
      <c r="F294" s="10">
        <v>293</v>
      </c>
      <c r="G294" s="11">
        <v>25</v>
      </c>
      <c r="H294" s="12">
        <f t="shared" si="16"/>
        <v>0</v>
      </c>
      <c r="I294" s="12">
        <f t="shared" si="17"/>
        <v>0</v>
      </c>
      <c r="J294" s="12">
        <f t="shared" si="18"/>
        <v>0</v>
      </c>
      <c r="K294" s="12">
        <f t="shared" si="19"/>
        <v>0</v>
      </c>
    </row>
    <row r="295" spans="6:11" x14ac:dyDescent="0.25">
      <c r="F295" s="10">
        <v>294</v>
      </c>
      <c r="G295" s="11">
        <v>25</v>
      </c>
      <c r="H295" s="12">
        <f t="shared" si="16"/>
        <v>0</v>
      </c>
      <c r="I295" s="12">
        <f t="shared" si="17"/>
        <v>0</v>
      </c>
      <c r="J295" s="12">
        <f t="shared" si="18"/>
        <v>0</v>
      </c>
      <c r="K295" s="12">
        <f t="shared" si="19"/>
        <v>0</v>
      </c>
    </row>
    <row r="296" spans="6:11" x14ac:dyDescent="0.25">
      <c r="F296" s="10">
        <v>295</v>
      </c>
      <c r="G296" s="11">
        <v>25</v>
      </c>
      <c r="H296" s="12">
        <f t="shared" si="16"/>
        <v>0</v>
      </c>
      <c r="I296" s="12">
        <f t="shared" si="17"/>
        <v>0</v>
      </c>
      <c r="J296" s="12">
        <f t="shared" si="18"/>
        <v>0</v>
      </c>
      <c r="K296" s="12">
        <f t="shared" si="19"/>
        <v>0</v>
      </c>
    </row>
    <row r="297" spans="6:11" x14ac:dyDescent="0.25">
      <c r="F297" s="10">
        <v>296</v>
      </c>
      <c r="G297" s="11">
        <v>25</v>
      </c>
      <c r="H297" s="12">
        <f t="shared" si="16"/>
        <v>0</v>
      </c>
      <c r="I297" s="12">
        <f t="shared" si="17"/>
        <v>0</v>
      </c>
      <c r="J297" s="12">
        <f t="shared" si="18"/>
        <v>0</v>
      </c>
      <c r="K297" s="12">
        <f t="shared" si="19"/>
        <v>0</v>
      </c>
    </row>
    <row r="298" spans="6:11" x14ac:dyDescent="0.25">
      <c r="F298" s="10">
        <v>297</v>
      </c>
      <c r="G298" s="11">
        <v>25</v>
      </c>
      <c r="H298" s="12">
        <f t="shared" si="16"/>
        <v>0</v>
      </c>
      <c r="I298" s="12">
        <f t="shared" si="17"/>
        <v>0</v>
      </c>
      <c r="J298" s="12">
        <f t="shared" si="18"/>
        <v>0</v>
      </c>
      <c r="K298" s="12">
        <f t="shared" si="19"/>
        <v>0</v>
      </c>
    </row>
    <row r="299" spans="6:11" x14ac:dyDescent="0.25">
      <c r="F299" s="10">
        <v>298</v>
      </c>
      <c r="G299" s="11">
        <v>25</v>
      </c>
      <c r="H299" s="12">
        <f t="shared" si="16"/>
        <v>0</v>
      </c>
      <c r="I299" s="12">
        <f t="shared" si="17"/>
        <v>0</v>
      </c>
      <c r="J299" s="12">
        <f t="shared" si="18"/>
        <v>0</v>
      </c>
      <c r="K299" s="12">
        <f t="shared" si="19"/>
        <v>0</v>
      </c>
    </row>
    <row r="300" spans="6:11" x14ac:dyDescent="0.25">
      <c r="F300" s="10">
        <v>299</v>
      </c>
      <c r="G300" s="11">
        <v>25</v>
      </c>
      <c r="H300" s="12">
        <f t="shared" si="16"/>
        <v>0</v>
      </c>
      <c r="I300" s="12">
        <f t="shared" si="17"/>
        <v>0</v>
      </c>
      <c r="J300" s="12">
        <f t="shared" si="18"/>
        <v>0</v>
      </c>
      <c r="K300" s="12">
        <f t="shared" si="19"/>
        <v>0</v>
      </c>
    </row>
    <row r="301" spans="6:11" x14ac:dyDescent="0.25">
      <c r="F301" s="10">
        <v>300</v>
      </c>
      <c r="G301" s="11">
        <v>25</v>
      </c>
      <c r="H301" s="12">
        <f t="shared" si="16"/>
        <v>0</v>
      </c>
      <c r="I301" s="12">
        <f t="shared" si="17"/>
        <v>0</v>
      </c>
      <c r="J301" s="12">
        <f t="shared" si="18"/>
        <v>0</v>
      </c>
      <c r="K301" s="12">
        <f t="shared" si="19"/>
        <v>0</v>
      </c>
    </row>
    <row r="302" spans="6:11" x14ac:dyDescent="0.25">
      <c r="F302" s="10">
        <v>301</v>
      </c>
      <c r="G302" s="11">
        <v>26</v>
      </c>
      <c r="H302" s="12">
        <f t="shared" si="16"/>
        <v>0</v>
      </c>
      <c r="I302" s="12">
        <f t="shared" si="17"/>
        <v>0</v>
      </c>
      <c r="J302" s="12">
        <f t="shared" si="18"/>
        <v>0</v>
      </c>
      <c r="K302" s="12">
        <f t="shared" si="19"/>
        <v>0</v>
      </c>
    </row>
    <row r="303" spans="6:11" x14ac:dyDescent="0.25">
      <c r="F303" s="10">
        <v>302</v>
      </c>
      <c r="G303" s="11">
        <v>26</v>
      </c>
      <c r="H303" s="12">
        <f t="shared" si="16"/>
        <v>0</v>
      </c>
      <c r="I303" s="12">
        <f t="shared" si="17"/>
        <v>0</v>
      </c>
      <c r="J303" s="12">
        <f t="shared" si="18"/>
        <v>0</v>
      </c>
      <c r="K303" s="12">
        <f t="shared" si="19"/>
        <v>0</v>
      </c>
    </row>
    <row r="304" spans="6:11" x14ac:dyDescent="0.25">
      <c r="F304" s="10">
        <v>303</v>
      </c>
      <c r="G304" s="11">
        <v>26</v>
      </c>
      <c r="H304" s="12">
        <f t="shared" si="16"/>
        <v>0</v>
      </c>
      <c r="I304" s="12">
        <f t="shared" si="17"/>
        <v>0</v>
      </c>
      <c r="J304" s="12">
        <f t="shared" si="18"/>
        <v>0</v>
      </c>
      <c r="K304" s="12">
        <f t="shared" si="19"/>
        <v>0</v>
      </c>
    </row>
    <row r="305" spans="6:11" x14ac:dyDescent="0.25">
      <c r="F305" s="10">
        <v>304</v>
      </c>
      <c r="G305" s="11">
        <v>26</v>
      </c>
      <c r="H305" s="12">
        <f t="shared" si="16"/>
        <v>0</v>
      </c>
      <c r="I305" s="12">
        <f t="shared" si="17"/>
        <v>0</v>
      </c>
      <c r="J305" s="12">
        <f t="shared" si="18"/>
        <v>0</v>
      </c>
      <c r="K305" s="12">
        <f t="shared" si="19"/>
        <v>0</v>
      </c>
    </row>
    <row r="306" spans="6:11" x14ac:dyDescent="0.25">
      <c r="F306" s="10">
        <v>305</v>
      </c>
      <c r="G306" s="11">
        <v>26</v>
      </c>
      <c r="H306" s="12">
        <f t="shared" si="16"/>
        <v>0</v>
      </c>
      <c r="I306" s="12">
        <f t="shared" si="17"/>
        <v>0</v>
      </c>
      <c r="J306" s="12">
        <f t="shared" si="18"/>
        <v>0</v>
      </c>
      <c r="K306" s="12">
        <f t="shared" si="19"/>
        <v>0</v>
      </c>
    </row>
    <row r="307" spans="6:11" x14ac:dyDescent="0.25">
      <c r="F307" s="10">
        <v>306</v>
      </c>
      <c r="G307" s="11">
        <v>26</v>
      </c>
      <c r="H307" s="12">
        <f t="shared" si="16"/>
        <v>0</v>
      </c>
      <c r="I307" s="12">
        <f t="shared" si="17"/>
        <v>0</v>
      </c>
      <c r="J307" s="12">
        <f t="shared" si="18"/>
        <v>0</v>
      </c>
      <c r="K307" s="12">
        <f t="shared" si="19"/>
        <v>0</v>
      </c>
    </row>
    <row r="308" spans="6:11" x14ac:dyDescent="0.25">
      <c r="F308" s="10">
        <v>307</v>
      </c>
      <c r="G308" s="11">
        <v>26</v>
      </c>
      <c r="H308" s="12">
        <f t="shared" si="16"/>
        <v>0</v>
      </c>
      <c r="I308" s="12">
        <f t="shared" si="17"/>
        <v>0</v>
      </c>
      <c r="J308" s="12">
        <f t="shared" si="18"/>
        <v>0</v>
      </c>
      <c r="K308" s="12">
        <f t="shared" si="19"/>
        <v>0</v>
      </c>
    </row>
    <row r="309" spans="6:11" x14ac:dyDescent="0.25">
      <c r="F309" s="10">
        <v>308</v>
      </c>
      <c r="G309" s="11">
        <v>26</v>
      </c>
      <c r="H309" s="12">
        <f t="shared" si="16"/>
        <v>0</v>
      </c>
      <c r="I309" s="12">
        <f t="shared" si="17"/>
        <v>0</v>
      </c>
      <c r="J309" s="12">
        <f t="shared" si="18"/>
        <v>0</v>
      </c>
      <c r="K309" s="12">
        <f t="shared" si="19"/>
        <v>0</v>
      </c>
    </row>
    <row r="310" spans="6:11" x14ac:dyDescent="0.25">
      <c r="F310" s="10">
        <v>309</v>
      </c>
      <c r="G310" s="11">
        <v>26</v>
      </c>
      <c r="H310" s="12">
        <f t="shared" si="16"/>
        <v>0</v>
      </c>
      <c r="I310" s="12">
        <f t="shared" si="17"/>
        <v>0</v>
      </c>
      <c r="J310" s="12">
        <f t="shared" si="18"/>
        <v>0</v>
      </c>
      <c r="K310" s="12">
        <f t="shared" si="19"/>
        <v>0</v>
      </c>
    </row>
    <row r="311" spans="6:11" x14ac:dyDescent="0.25">
      <c r="F311" s="10">
        <v>310</v>
      </c>
      <c r="G311" s="11">
        <v>26</v>
      </c>
      <c r="H311" s="12">
        <f t="shared" si="16"/>
        <v>0</v>
      </c>
      <c r="I311" s="12">
        <f t="shared" si="17"/>
        <v>0</v>
      </c>
      <c r="J311" s="12">
        <f t="shared" si="18"/>
        <v>0</v>
      </c>
      <c r="K311" s="12">
        <f t="shared" si="19"/>
        <v>0</v>
      </c>
    </row>
    <row r="312" spans="6:11" x14ac:dyDescent="0.25">
      <c r="F312" s="10">
        <v>311</v>
      </c>
      <c r="G312" s="11">
        <v>26</v>
      </c>
      <c r="H312" s="12">
        <f t="shared" si="16"/>
        <v>0</v>
      </c>
      <c r="I312" s="12">
        <f t="shared" si="17"/>
        <v>0</v>
      </c>
      <c r="J312" s="12">
        <f t="shared" si="18"/>
        <v>0</v>
      </c>
      <c r="K312" s="12">
        <f t="shared" si="19"/>
        <v>0</v>
      </c>
    </row>
    <row r="313" spans="6:11" x14ac:dyDescent="0.25">
      <c r="F313" s="10">
        <v>312</v>
      </c>
      <c r="G313" s="11">
        <v>26</v>
      </c>
      <c r="H313" s="12">
        <f t="shared" si="16"/>
        <v>0</v>
      </c>
      <c r="I313" s="12">
        <f t="shared" si="17"/>
        <v>0</v>
      </c>
      <c r="J313" s="12">
        <f t="shared" si="18"/>
        <v>0</v>
      </c>
      <c r="K313" s="12">
        <f t="shared" si="19"/>
        <v>0</v>
      </c>
    </row>
    <row r="314" spans="6:11" x14ac:dyDescent="0.25">
      <c r="F314" s="10">
        <v>313</v>
      </c>
      <c r="G314" s="11">
        <v>27</v>
      </c>
      <c r="H314" s="12">
        <f t="shared" si="16"/>
        <v>0</v>
      </c>
      <c r="I314" s="12">
        <f t="shared" si="17"/>
        <v>0</v>
      </c>
      <c r="J314" s="12">
        <f t="shared" si="18"/>
        <v>0</v>
      </c>
      <c r="K314" s="12">
        <f t="shared" si="19"/>
        <v>0</v>
      </c>
    </row>
    <row r="315" spans="6:11" x14ac:dyDescent="0.25">
      <c r="F315" s="10">
        <v>314</v>
      </c>
      <c r="G315" s="11">
        <v>27</v>
      </c>
      <c r="H315" s="12">
        <f t="shared" si="16"/>
        <v>0</v>
      </c>
      <c r="I315" s="12">
        <f t="shared" si="17"/>
        <v>0</v>
      </c>
      <c r="J315" s="12">
        <f t="shared" si="18"/>
        <v>0</v>
      </c>
      <c r="K315" s="12">
        <f t="shared" si="19"/>
        <v>0</v>
      </c>
    </row>
    <row r="316" spans="6:11" x14ac:dyDescent="0.25">
      <c r="F316" s="10">
        <v>315</v>
      </c>
      <c r="G316" s="11">
        <v>27</v>
      </c>
      <c r="H316" s="12">
        <f t="shared" si="16"/>
        <v>0</v>
      </c>
      <c r="I316" s="12">
        <f t="shared" si="17"/>
        <v>0</v>
      </c>
      <c r="J316" s="12">
        <f t="shared" si="18"/>
        <v>0</v>
      </c>
      <c r="K316" s="12">
        <f t="shared" si="19"/>
        <v>0</v>
      </c>
    </row>
    <row r="317" spans="6:11" x14ac:dyDescent="0.25">
      <c r="F317" s="10">
        <v>316</v>
      </c>
      <c r="G317" s="11">
        <v>27</v>
      </c>
      <c r="H317" s="12">
        <f t="shared" si="16"/>
        <v>0</v>
      </c>
      <c r="I317" s="12">
        <f t="shared" si="17"/>
        <v>0</v>
      </c>
      <c r="J317" s="12">
        <f t="shared" si="18"/>
        <v>0</v>
      </c>
      <c r="K317" s="12">
        <f t="shared" si="19"/>
        <v>0</v>
      </c>
    </row>
    <row r="318" spans="6:11" x14ac:dyDescent="0.25">
      <c r="F318" s="10">
        <v>317</v>
      </c>
      <c r="G318" s="11">
        <v>27</v>
      </c>
      <c r="H318" s="12">
        <f t="shared" si="16"/>
        <v>0</v>
      </c>
      <c r="I318" s="12">
        <f t="shared" si="17"/>
        <v>0</v>
      </c>
      <c r="J318" s="12">
        <f t="shared" si="18"/>
        <v>0</v>
      </c>
      <c r="K318" s="12">
        <f t="shared" si="19"/>
        <v>0</v>
      </c>
    </row>
    <row r="319" spans="6:11" x14ac:dyDescent="0.25">
      <c r="F319" s="10">
        <v>318</v>
      </c>
      <c r="G319" s="11">
        <v>27</v>
      </c>
      <c r="H319" s="12">
        <f t="shared" si="16"/>
        <v>0</v>
      </c>
      <c r="I319" s="12">
        <f t="shared" si="17"/>
        <v>0</v>
      </c>
      <c r="J319" s="12">
        <f t="shared" si="18"/>
        <v>0</v>
      </c>
      <c r="K319" s="12">
        <f t="shared" si="19"/>
        <v>0</v>
      </c>
    </row>
    <row r="320" spans="6:11" x14ac:dyDescent="0.25">
      <c r="F320" s="10">
        <v>319</v>
      </c>
      <c r="G320" s="11">
        <v>27</v>
      </c>
      <c r="H320" s="12">
        <f t="shared" si="16"/>
        <v>0</v>
      </c>
      <c r="I320" s="12">
        <f t="shared" si="17"/>
        <v>0</v>
      </c>
      <c r="J320" s="12">
        <f t="shared" si="18"/>
        <v>0</v>
      </c>
      <c r="K320" s="12">
        <f t="shared" si="19"/>
        <v>0</v>
      </c>
    </row>
    <row r="321" spans="6:11" x14ac:dyDescent="0.25">
      <c r="F321" s="10">
        <v>320</v>
      </c>
      <c r="G321" s="11">
        <v>27</v>
      </c>
      <c r="H321" s="12">
        <f t="shared" si="16"/>
        <v>0</v>
      </c>
      <c r="I321" s="12">
        <f t="shared" si="17"/>
        <v>0</v>
      </c>
      <c r="J321" s="12">
        <f t="shared" si="18"/>
        <v>0</v>
      </c>
      <c r="K321" s="12">
        <f t="shared" si="19"/>
        <v>0</v>
      </c>
    </row>
    <row r="322" spans="6:11" x14ac:dyDescent="0.25">
      <c r="F322" s="10">
        <v>321</v>
      </c>
      <c r="G322" s="11">
        <v>27</v>
      </c>
      <c r="H322" s="12">
        <f t="shared" si="16"/>
        <v>0</v>
      </c>
      <c r="I322" s="12">
        <f t="shared" si="17"/>
        <v>0</v>
      </c>
      <c r="J322" s="12">
        <f t="shared" si="18"/>
        <v>0</v>
      </c>
      <c r="K322" s="12">
        <f t="shared" si="19"/>
        <v>0</v>
      </c>
    </row>
    <row r="323" spans="6:11" x14ac:dyDescent="0.25">
      <c r="F323" s="10">
        <v>322</v>
      </c>
      <c r="G323" s="11">
        <v>27</v>
      </c>
      <c r="H323" s="12">
        <f t="shared" ref="H323:H361" si="20">IF(F323&gt;Tenor*12,0,H322-K322)</f>
        <v>0</v>
      </c>
      <c r="I323" s="12">
        <f t="shared" ref="I323:I361" si="21">IF(F323&gt;Tenor*12,0,Installment)</f>
        <v>0</v>
      </c>
      <c r="J323" s="12">
        <f t="shared" ref="J323:J361" si="22">IF(F323&gt;Tenor*12,0,H323*RealKamatláb/360*(365/12))</f>
        <v>0</v>
      </c>
      <c r="K323" s="12">
        <f t="shared" ref="K323:K361" si="23">IF(F323&gt;Tenor*12,0,I323-J323)</f>
        <v>0</v>
      </c>
    </row>
    <row r="324" spans="6:11" x14ac:dyDescent="0.25">
      <c r="F324" s="10">
        <v>323</v>
      </c>
      <c r="G324" s="11">
        <v>27</v>
      </c>
      <c r="H324" s="12">
        <f t="shared" si="20"/>
        <v>0</v>
      </c>
      <c r="I324" s="12">
        <f t="shared" si="21"/>
        <v>0</v>
      </c>
      <c r="J324" s="12">
        <f t="shared" si="22"/>
        <v>0</v>
      </c>
      <c r="K324" s="12">
        <f t="shared" si="23"/>
        <v>0</v>
      </c>
    </row>
    <row r="325" spans="6:11" x14ac:dyDescent="0.25">
      <c r="F325" s="10">
        <v>324</v>
      </c>
      <c r="G325" s="11">
        <v>27</v>
      </c>
      <c r="H325" s="12">
        <f t="shared" si="20"/>
        <v>0</v>
      </c>
      <c r="I325" s="12">
        <f t="shared" si="21"/>
        <v>0</v>
      </c>
      <c r="J325" s="12">
        <f t="shared" si="22"/>
        <v>0</v>
      </c>
      <c r="K325" s="12">
        <f t="shared" si="23"/>
        <v>0</v>
      </c>
    </row>
    <row r="326" spans="6:11" x14ac:dyDescent="0.25">
      <c r="F326" s="10">
        <v>325</v>
      </c>
      <c r="G326" s="11">
        <v>28</v>
      </c>
      <c r="H326" s="12">
        <f t="shared" si="20"/>
        <v>0</v>
      </c>
      <c r="I326" s="12">
        <f t="shared" si="21"/>
        <v>0</v>
      </c>
      <c r="J326" s="12">
        <f t="shared" si="22"/>
        <v>0</v>
      </c>
      <c r="K326" s="12">
        <f t="shared" si="23"/>
        <v>0</v>
      </c>
    </row>
    <row r="327" spans="6:11" x14ac:dyDescent="0.25">
      <c r="F327" s="10">
        <v>326</v>
      </c>
      <c r="G327" s="11">
        <v>28</v>
      </c>
      <c r="H327" s="12">
        <f t="shared" si="20"/>
        <v>0</v>
      </c>
      <c r="I327" s="12">
        <f t="shared" si="21"/>
        <v>0</v>
      </c>
      <c r="J327" s="12">
        <f t="shared" si="22"/>
        <v>0</v>
      </c>
      <c r="K327" s="12">
        <f t="shared" si="23"/>
        <v>0</v>
      </c>
    </row>
    <row r="328" spans="6:11" x14ac:dyDescent="0.25">
      <c r="F328" s="10">
        <v>327</v>
      </c>
      <c r="G328" s="11">
        <v>28</v>
      </c>
      <c r="H328" s="12">
        <f t="shared" si="20"/>
        <v>0</v>
      </c>
      <c r="I328" s="12">
        <f t="shared" si="21"/>
        <v>0</v>
      </c>
      <c r="J328" s="12">
        <f t="shared" si="22"/>
        <v>0</v>
      </c>
      <c r="K328" s="12">
        <f t="shared" si="23"/>
        <v>0</v>
      </c>
    </row>
    <row r="329" spans="6:11" x14ac:dyDescent="0.25">
      <c r="F329" s="10">
        <v>328</v>
      </c>
      <c r="G329" s="11">
        <v>28</v>
      </c>
      <c r="H329" s="12">
        <f t="shared" si="20"/>
        <v>0</v>
      </c>
      <c r="I329" s="12">
        <f t="shared" si="21"/>
        <v>0</v>
      </c>
      <c r="J329" s="12">
        <f t="shared" si="22"/>
        <v>0</v>
      </c>
      <c r="K329" s="12">
        <f t="shared" si="23"/>
        <v>0</v>
      </c>
    </row>
    <row r="330" spans="6:11" x14ac:dyDescent="0.25">
      <c r="F330" s="10">
        <v>329</v>
      </c>
      <c r="G330" s="11">
        <v>28</v>
      </c>
      <c r="H330" s="12">
        <f t="shared" si="20"/>
        <v>0</v>
      </c>
      <c r="I330" s="12">
        <f t="shared" si="21"/>
        <v>0</v>
      </c>
      <c r="J330" s="12">
        <f t="shared" si="22"/>
        <v>0</v>
      </c>
      <c r="K330" s="12">
        <f t="shared" si="23"/>
        <v>0</v>
      </c>
    </row>
    <row r="331" spans="6:11" x14ac:dyDescent="0.25">
      <c r="F331" s="10">
        <v>330</v>
      </c>
      <c r="G331" s="11">
        <v>28</v>
      </c>
      <c r="H331" s="12">
        <f t="shared" si="20"/>
        <v>0</v>
      </c>
      <c r="I331" s="12">
        <f t="shared" si="21"/>
        <v>0</v>
      </c>
      <c r="J331" s="12">
        <f t="shared" si="22"/>
        <v>0</v>
      </c>
      <c r="K331" s="12">
        <f t="shared" si="23"/>
        <v>0</v>
      </c>
    </row>
    <row r="332" spans="6:11" x14ac:dyDescent="0.25">
      <c r="F332" s="10">
        <v>331</v>
      </c>
      <c r="G332" s="11">
        <v>28</v>
      </c>
      <c r="H332" s="12">
        <f t="shared" si="20"/>
        <v>0</v>
      </c>
      <c r="I332" s="12">
        <f t="shared" si="21"/>
        <v>0</v>
      </c>
      <c r="J332" s="12">
        <f t="shared" si="22"/>
        <v>0</v>
      </c>
      <c r="K332" s="12">
        <f t="shared" si="23"/>
        <v>0</v>
      </c>
    </row>
    <row r="333" spans="6:11" x14ac:dyDescent="0.25">
      <c r="F333" s="10">
        <v>332</v>
      </c>
      <c r="G333" s="11">
        <v>28</v>
      </c>
      <c r="H333" s="12">
        <f t="shared" si="20"/>
        <v>0</v>
      </c>
      <c r="I333" s="12">
        <f t="shared" si="21"/>
        <v>0</v>
      </c>
      <c r="J333" s="12">
        <f t="shared" si="22"/>
        <v>0</v>
      </c>
      <c r="K333" s="12">
        <f t="shared" si="23"/>
        <v>0</v>
      </c>
    </row>
    <row r="334" spans="6:11" x14ac:dyDescent="0.25">
      <c r="F334" s="10">
        <v>333</v>
      </c>
      <c r="G334" s="11">
        <v>28</v>
      </c>
      <c r="H334" s="12">
        <f t="shared" si="20"/>
        <v>0</v>
      </c>
      <c r="I334" s="12">
        <f t="shared" si="21"/>
        <v>0</v>
      </c>
      <c r="J334" s="12">
        <f t="shared" si="22"/>
        <v>0</v>
      </c>
      <c r="K334" s="12">
        <f t="shared" si="23"/>
        <v>0</v>
      </c>
    </row>
    <row r="335" spans="6:11" x14ac:dyDescent="0.25">
      <c r="F335" s="10">
        <v>334</v>
      </c>
      <c r="G335" s="11">
        <v>28</v>
      </c>
      <c r="H335" s="12">
        <f t="shared" si="20"/>
        <v>0</v>
      </c>
      <c r="I335" s="12">
        <f t="shared" si="21"/>
        <v>0</v>
      </c>
      <c r="J335" s="12">
        <f t="shared" si="22"/>
        <v>0</v>
      </c>
      <c r="K335" s="12">
        <f t="shared" si="23"/>
        <v>0</v>
      </c>
    </row>
    <row r="336" spans="6:11" x14ac:dyDescent="0.25">
      <c r="F336" s="10">
        <v>335</v>
      </c>
      <c r="G336" s="11">
        <v>28</v>
      </c>
      <c r="H336" s="12">
        <f t="shared" si="20"/>
        <v>0</v>
      </c>
      <c r="I336" s="12">
        <f t="shared" si="21"/>
        <v>0</v>
      </c>
      <c r="J336" s="12">
        <f t="shared" si="22"/>
        <v>0</v>
      </c>
      <c r="K336" s="12">
        <f t="shared" si="23"/>
        <v>0</v>
      </c>
    </row>
    <row r="337" spans="6:11" x14ac:dyDescent="0.25">
      <c r="F337" s="10">
        <v>336</v>
      </c>
      <c r="G337" s="11">
        <v>28</v>
      </c>
      <c r="H337" s="12">
        <f t="shared" si="20"/>
        <v>0</v>
      </c>
      <c r="I337" s="12">
        <f t="shared" si="21"/>
        <v>0</v>
      </c>
      <c r="J337" s="12">
        <f t="shared" si="22"/>
        <v>0</v>
      </c>
      <c r="K337" s="12">
        <f t="shared" si="23"/>
        <v>0</v>
      </c>
    </row>
    <row r="338" spans="6:11" x14ac:dyDescent="0.25">
      <c r="F338" s="10">
        <v>337</v>
      </c>
      <c r="G338" s="11">
        <v>29</v>
      </c>
      <c r="H338" s="12">
        <f t="shared" si="20"/>
        <v>0</v>
      </c>
      <c r="I338" s="12">
        <f t="shared" si="21"/>
        <v>0</v>
      </c>
      <c r="J338" s="12">
        <f t="shared" si="22"/>
        <v>0</v>
      </c>
      <c r="K338" s="12">
        <f t="shared" si="23"/>
        <v>0</v>
      </c>
    </row>
    <row r="339" spans="6:11" x14ac:dyDescent="0.25">
      <c r="F339" s="10">
        <v>338</v>
      </c>
      <c r="G339" s="11">
        <v>29</v>
      </c>
      <c r="H339" s="12">
        <f t="shared" si="20"/>
        <v>0</v>
      </c>
      <c r="I339" s="12">
        <f t="shared" si="21"/>
        <v>0</v>
      </c>
      <c r="J339" s="12">
        <f t="shared" si="22"/>
        <v>0</v>
      </c>
      <c r="K339" s="12">
        <f t="shared" si="23"/>
        <v>0</v>
      </c>
    </row>
    <row r="340" spans="6:11" x14ac:dyDescent="0.25">
      <c r="F340" s="10">
        <v>339</v>
      </c>
      <c r="G340" s="11">
        <v>29</v>
      </c>
      <c r="H340" s="12">
        <f t="shared" si="20"/>
        <v>0</v>
      </c>
      <c r="I340" s="12">
        <f t="shared" si="21"/>
        <v>0</v>
      </c>
      <c r="J340" s="12">
        <f t="shared" si="22"/>
        <v>0</v>
      </c>
      <c r="K340" s="12">
        <f t="shared" si="23"/>
        <v>0</v>
      </c>
    </row>
    <row r="341" spans="6:11" x14ac:dyDescent="0.25">
      <c r="F341" s="10">
        <v>340</v>
      </c>
      <c r="G341" s="11">
        <v>29</v>
      </c>
      <c r="H341" s="12">
        <f t="shared" si="20"/>
        <v>0</v>
      </c>
      <c r="I341" s="12">
        <f t="shared" si="21"/>
        <v>0</v>
      </c>
      <c r="J341" s="12">
        <f t="shared" si="22"/>
        <v>0</v>
      </c>
      <c r="K341" s="12">
        <f t="shared" si="23"/>
        <v>0</v>
      </c>
    </row>
    <row r="342" spans="6:11" x14ac:dyDescent="0.25">
      <c r="F342" s="10">
        <v>341</v>
      </c>
      <c r="G342" s="11">
        <v>29</v>
      </c>
      <c r="H342" s="12">
        <f t="shared" si="20"/>
        <v>0</v>
      </c>
      <c r="I342" s="12">
        <f t="shared" si="21"/>
        <v>0</v>
      </c>
      <c r="J342" s="12">
        <f t="shared" si="22"/>
        <v>0</v>
      </c>
      <c r="K342" s="12">
        <f t="shared" si="23"/>
        <v>0</v>
      </c>
    </row>
    <row r="343" spans="6:11" x14ac:dyDescent="0.25">
      <c r="F343" s="10">
        <v>342</v>
      </c>
      <c r="G343" s="11">
        <v>29</v>
      </c>
      <c r="H343" s="12">
        <f t="shared" si="20"/>
        <v>0</v>
      </c>
      <c r="I343" s="12">
        <f t="shared" si="21"/>
        <v>0</v>
      </c>
      <c r="J343" s="12">
        <f t="shared" si="22"/>
        <v>0</v>
      </c>
      <c r="K343" s="12">
        <f t="shared" si="23"/>
        <v>0</v>
      </c>
    </row>
    <row r="344" spans="6:11" x14ac:dyDescent="0.25">
      <c r="F344" s="10">
        <v>343</v>
      </c>
      <c r="G344" s="11">
        <v>29</v>
      </c>
      <c r="H344" s="12">
        <f t="shared" si="20"/>
        <v>0</v>
      </c>
      <c r="I344" s="12">
        <f t="shared" si="21"/>
        <v>0</v>
      </c>
      <c r="J344" s="12">
        <f t="shared" si="22"/>
        <v>0</v>
      </c>
      <c r="K344" s="12">
        <f t="shared" si="23"/>
        <v>0</v>
      </c>
    </row>
    <row r="345" spans="6:11" x14ac:dyDescent="0.25">
      <c r="F345" s="10">
        <v>344</v>
      </c>
      <c r="G345" s="11">
        <v>29</v>
      </c>
      <c r="H345" s="12">
        <f t="shared" si="20"/>
        <v>0</v>
      </c>
      <c r="I345" s="12">
        <f t="shared" si="21"/>
        <v>0</v>
      </c>
      <c r="J345" s="12">
        <f t="shared" si="22"/>
        <v>0</v>
      </c>
      <c r="K345" s="12">
        <f t="shared" si="23"/>
        <v>0</v>
      </c>
    </row>
    <row r="346" spans="6:11" x14ac:dyDescent="0.25">
      <c r="F346" s="10">
        <v>345</v>
      </c>
      <c r="G346" s="11">
        <v>29</v>
      </c>
      <c r="H346" s="12">
        <f t="shared" si="20"/>
        <v>0</v>
      </c>
      <c r="I346" s="12">
        <f t="shared" si="21"/>
        <v>0</v>
      </c>
      <c r="J346" s="12">
        <f t="shared" si="22"/>
        <v>0</v>
      </c>
      <c r="K346" s="12">
        <f t="shared" si="23"/>
        <v>0</v>
      </c>
    </row>
    <row r="347" spans="6:11" x14ac:dyDescent="0.25">
      <c r="F347" s="10">
        <v>346</v>
      </c>
      <c r="G347" s="11">
        <v>29</v>
      </c>
      <c r="H347" s="12">
        <f t="shared" si="20"/>
        <v>0</v>
      </c>
      <c r="I347" s="12">
        <f t="shared" si="21"/>
        <v>0</v>
      </c>
      <c r="J347" s="12">
        <f t="shared" si="22"/>
        <v>0</v>
      </c>
      <c r="K347" s="12">
        <f t="shared" si="23"/>
        <v>0</v>
      </c>
    </row>
    <row r="348" spans="6:11" x14ac:dyDescent="0.25">
      <c r="F348" s="10">
        <v>347</v>
      </c>
      <c r="G348" s="11">
        <v>29</v>
      </c>
      <c r="H348" s="12">
        <f t="shared" si="20"/>
        <v>0</v>
      </c>
      <c r="I348" s="12">
        <f t="shared" si="21"/>
        <v>0</v>
      </c>
      <c r="J348" s="12">
        <f t="shared" si="22"/>
        <v>0</v>
      </c>
      <c r="K348" s="12">
        <f t="shared" si="23"/>
        <v>0</v>
      </c>
    </row>
    <row r="349" spans="6:11" x14ac:dyDescent="0.25">
      <c r="F349" s="10">
        <v>348</v>
      </c>
      <c r="G349" s="11">
        <v>29</v>
      </c>
      <c r="H349" s="12">
        <f t="shared" si="20"/>
        <v>0</v>
      </c>
      <c r="I349" s="12">
        <f t="shared" si="21"/>
        <v>0</v>
      </c>
      <c r="J349" s="12">
        <f t="shared" si="22"/>
        <v>0</v>
      </c>
      <c r="K349" s="12">
        <f t="shared" si="23"/>
        <v>0</v>
      </c>
    </row>
    <row r="350" spans="6:11" x14ac:dyDescent="0.25">
      <c r="F350" s="10">
        <v>349</v>
      </c>
      <c r="G350" s="11">
        <v>30</v>
      </c>
      <c r="H350" s="12">
        <f t="shared" si="20"/>
        <v>0</v>
      </c>
      <c r="I350" s="12">
        <f t="shared" si="21"/>
        <v>0</v>
      </c>
      <c r="J350" s="12">
        <f t="shared" si="22"/>
        <v>0</v>
      </c>
      <c r="K350" s="12">
        <f t="shared" si="23"/>
        <v>0</v>
      </c>
    </row>
    <row r="351" spans="6:11" x14ac:dyDescent="0.25">
      <c r="F351" s="10">
        <v>350</v>
      </c>
      <c r="G351" s="11">
        <v>30</v>
      </c>
      <c r="H351" s="12">
        <f t="shared" si="20"/>
        <v>0</v>
      </c>
      <c r="I351" s="12">
        <f t="shared" si="21"/>
        <v>0</v>
      </c>
      <c r="J351" s="12">
        <f t="shared" si="22"/>
        <v>0</v>
      </c>
      <c r="K351" s="12">
        <f t="shared" si="23"/>
        <v>0</v>
      </c>
    </row>
    <row r="352" spans="6:11" x14ac:dyDescent="0.25">
      <c r="F352" s="10">
        <v>351</v>
      </c>
      <c r="G352" s="11">
        <v>30</v>
      </c>
      <c r="H352" s="12">
        <f t="shared" si="20"/>
        <v>0</v>
      </c>
      <c r="I352" s="12">
        <f t="shared" si="21"/>
        <v>0</v>
      </c>
      <c r="J352" s="12">
        <f t="shared" si="22"/>
        <v>0</v>
      </c>
      <c r="K352" s="12">
        <f t="shared" si="23"/>
        <v>0</v>
      </c>
    </row>
    <row r="353" spans="6:11" x14ac:dyDescent="0.25">
      <c r="F353" s="10">
        <v>352</v>
      </c>
      <c r="G353" s="11">
        <v>30</v>
      </c>
      <c r="H353" s="12">
        <f t="shared" si="20"/>
        <v>0</v>
      </c>
      <c r="I353" s="12">
        <f t="shared" si="21"/>
        <v>0</v>
      </c>
      <c r="J353" s="12">
        <f t="shared" si="22"/>
        <v>0</v>
      </c>
      <c r="K353" s="12">
        <f t="shared" si="23"/>
        <v>0</v>
      </c>
    </row>
    <row r="354" spans="6:11" x14ac:dyDescent="0.25">
      <c r="F354" s="10">
        <v>353</v>
      </c>
      <c r="G354" s="11">
        <v>30</v>
      </c>
      <c r="H354" s="12">
        <f t="shared" si="20"/>
        <v>0</v>
      </c>
      <c r="I354" s="12">
        <f t="shared" si="21"/>
        <v>0</v>
      </c>
      <c r="J354" s="12">
        <f t="shared" si="22"/>
        <v>0</v>
      </c>
      <c r="K354" s="12">
        <f t="shared" si="23"/>
        <v>0</v>
      </c>
    </row>
    <row r="355" spans="6:11" x14ac:dyDescent="0.25">
      <c r="F355" s="10">
        <v>354</v>
      </c>
      <c r="G355" s="11">
        <v>30</v>
      </c>
      <c r="H355" s="12">
        <f t="shared" si="20"/>
        <v>0</v>
      </c>
      <c r="I355" s="12">
        <f t="shared" si="21"/>
        <v>0</v>
      </c>
      <c r="J355" s="12">
        <f t="shared" si="22"/>
        <v>0</v>
      </c>
      <c r="K355" s="12">
        <f t="shared" si="23"/>
        <v>0</v>
      </c>
    </row>
    <row r="356" spans="6:11" x14ac:dyDescent="0.25">
      <c r="F356" s="10">
        <v>355</v>
      </c>
      <c r="G356" s="11">
        <v>30</v>
      </c>
      <c r="H356" s="12">
        <f t="shared" si="20"/>
        <v>0</v>
      </c>
      <c r="I356" s="12">
        <f t="shared" si="21"/>
        <v>0</v>
      </c>
      <c r="J356" s="12">
        <f t="shared" si="22"/>
        <v>0</v>
      </c>
      <c r="K356" s="12">
        <f t="shared" si="23"/>
        <v>0</v>
      </c>
    </row>
    <row r="357" spans="6:11" x14ac:dyDescent="0.25">
      <c r="F357" s="10">
        <v>356</v>
      </c>
      <c r="G357" s="11">
        <v>30</v>
      </c>
      <c r="H357" s="12">
        <f t="shared" si="20"/>
        <v>0</v>
      </c>
      <c r="I357" s="12">
        <f t="shared" si="21"/>
        <v>0</v>
      </c>
      <c r="J357" s="12">
        <f t="shared" si="22"/>
        <v>0</v>
      </c>
      <c r="K357" s="12">
        <f t="shared" si="23"/>
        <v>0</v>
      </c>
    </row>
    <row r="358" spans="6:11" x14ac:dyDescent="0.25">
      <c r="F358" s="10">
        <v>357</v>
      </c>
      <c r="G358" s="11">
        <v>30</v>
      </c>
      <c r="H358" s="12">
        <f t="shared" si="20"/>
        <v>0</v>
      </c>
      <c r="I358" s="12">
        <f t="shared" si="21"/>
        <v>0</v>
      </c>
      <c r="J358" s="12">
        <f t="shared" si="22"/>
        <v>0</v>
      </c>
      <c r="K358" s="12">
        <f t="shared" si="23"/>
        <v>0</v>
      </c>
    </row>
    <row r="359" spans="6:11" x14ac:dyDescent="0.25">
      <c r="F359" s="10">
        <v>358</v>
      </c>
      <c r="G359" s="11">
        <v>30</v>
      </c>
      <c r="H359" s="12">
        <f t="shared" si="20"/>
        <v>0</v>
      </c>
      <c r="I359" s="12">
        <f t="shared" si="21"/>
        <v>0</v>
      </c>
      <c r="J359" s="12">
        <f t="shared" si="22"/>
        <v>0</v>
      </c>
      <c r="K359" s="12">
        <f t="shared" si="23"/>
        <v>0</v>
      </c>
    </row>
    <row r="360" spans="6:11" x14ac:dyDescent="0.25">
      <c r="F360" s="10">
        <v>359</v>
      </c>
      <c r="G360" s="11">
        <v>30</v>
      </c>
      <c r="H360" s="12">
        <f t="shared" si="20"/>
        <v>0</v>
      </c>
      <c r="I360" s="12">
        <f t="shared" si="21"/>
        <v>0</v>
      </c>
      <c r="J360" s="12">
        <f t="shared" si="22"/>
        <v>0</v>
      </c>
      <c r="K360" s="12">
        <f t="shared" si="23"/>
        <v>0</v>
      </c>
    </row>
    <row r="361" spans="6:11" x14ac:dyDescent="0.25">
      <c r="F361" s="10">
        <v>360</v>
      </c>
      <c r="G361" s="11">
        <v>30</v>
      </c>
      <c r="H361" s="12">
        <f t="shared" si="20"/>
        <v>0</v>
      </c>
      <c r="I361" s="12">
        <f t="shared" si="21"/>
        <v>0</v>
      </c>
      <c r="J361" s="12">
        <f t="shared" si="22"/>
        <v>0</v>
      </c>
      <c r="K361" s="12">
        <f t="shared" si="23"/>
        <v>0</v>
      </c>
    </row>
  </sheetData>
  <sheetProtection password="9E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20</vt:i4>
      </vt:variant>
    </vt:vector>
  </HeadingPairs>
  <TitlesOfParts>
    <vt:vector size="24" baseType="lpstr">
      <vt:lpstr>Kalkulátor</vt:lpstr>
      <vt:lpstr>Minősítés</vt:lpstr>
      <vt:lpstr>BaseData</vt:lpstr>
      <vt:lpstr>Kalk</vt:lpstr>
      <vt:lpstr>Dealgoal</vt:lpstr>
      <vt:lpstr>DealGoal_Data</vt:lpstr>
      <vt:lpstr>DealGoal_Tars</vt:lpstr>
      <vt:lpstr>ExistingInst</vt:lpstr>
      <vt:lpstr>ExistingLoan</vt:lpstr>
      <vt:lpstr>FutamEll</vt:lpstr>
      <vt:lpstr>Indulo_dijak</vt:lpstr>
      <vt:lpstr>Installment</vt:lpstr>
      <vt:lpstr>Jovir</vt:lpstr>
      <vt:lpstr>Kampany</vt:lpstr>
      <vt:lpstr>LoanAmount</vt:lpstr>
      <vt:lpstr>LTV</vt:lpstr>
      <vt:lpstr>Napelem_Tenor</vt:lpstr>
      <vt:lpstr>No</vt:lpstr>
      <vt:lpstr>Kalkulátor!Nyomtatási_terület</vt:lpstr>
      <vt:lpstr>OTF_Tenor</vt:lpstr>
      <vt:lpstr>Other_Tenor</vt:lpstr>
      <vt:lpstr>RealKamatláb</vt:lpstr>
      <vt:lpstr>Tenor</vt:lpstr>
      <vt:lpstr>Yes_Or_No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MagnetBank</dc:creator>
  <cp:lastModifiedBy>Somorjai Zsolt</cp:lastModifiedBy>
  <cp:lastPrinted>2018-05-17T12:42:52Z</cp:lastPrinted>
  <dcterms:created xsi:type="dcterms:W3CDTF">2018-05-04T09:25:58Z</dcterms:created>
  <dcterms:modified xsi:type="dcterms:W3CDTF">2021-03-02T08:44:53Z</dcterms:modified>
</cp:coreProperties>
</file>